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730" windowHeight="11760" activeTab="0"/>
  </bookViews>
  <sheets>
    <sheet name="дод7" sheetId="1" r:id="rId1"/>
  </sheets>
  <definedNames>
    <definedName name="_xlnm.Print_Area" localSheetId="0">'дод7'!$B$232:$K$297</definedName>
  </definedNames>
  <calcPr fullCalcOnLoad="1"/>
</workbook>
</file>

<file path=xl/sharedStrings.xml><?xml version="1.0" encoding="utf-8"?>
<sst xmlns="http://schemas.openxmlformats.org/spreadsheetml/2006/main" count="846" uniqueCount="201">
  <si>
    <t>Загальний фонд</t>
  </si>
  <si>
    <t>Спеціальний фонд</t>
  </si>
  <si>
    <t>0921</t>
  </si>
  <si>
    <t>0726</t>
  </si>
  <si>
    <t>1040</t>
  </si>
  <si>
    <t>0620</t>
  </si>
  <si>
    <t>0810</t>
  </si>
  <si>
    <t>0421</t>
  </si>
  <si>
    <t>0180</t>
  </si>
  <si>
    <t>Інші субвенції</t>
  </si>
  <si>
    <t xml:space="preserve">Всього </t>
  </si>
  <si>
    <t>(тис. грн.)/грн.</t>
  </si>
  <si>
    <t>Найменування місцевої (регіональної) програми</t>
  </si>
  <si>
    <t>Разом загальний та спеціальний фонди</t>
  </si>
  <si>
    <t>ріальної громади на 2016-2019 роки</t>
  </si>
  <si>
    <t>Програма забезпечення правопорядку, громадської безпеки на території Веселівської територіальної громади на 2016-2017 роки (затверджена рішенням сесії від 22.04.2016 року № 16)</t>
  </si>
  <si>
    <t>0829</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</si>
  <si>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</si>
  <si>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</si>
  <si>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t>Код ФКВКБ</t>
    </r>
    <r>
      <rPr>
        <b/>
        <vertAlign val="superscript"/>
        <sz val="10"/>
        <rFont val="Times New Roman"/>
        <family val="1"/>
      </rPr>
      <t>4</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</si>
  <si>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</si>
  <si>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0100000</t>
  </si>
  <si>
    <t>0110000</t>
  </si>
  <si>
    <t>0111020</t>
  </si>
  <si>
    <t>0112180</t>
  </si>
  <si>
    <t>0113160</t>
  </si>
  <si>
    <t>0113240</t>
  </si>
  <si>
    <t>Організація та проведення громадських робіт</t>
  </si>
  <si>
    <t>0118000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</si>
  <si>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</si>
  <si>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Первинна медична допомога населенню</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</si>
  <si>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</si>
  <si>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захисту населення територій Веселівської селищної територіальної громади від надзвичайних ситуацій техногенного та природного характеру на 2016-2017 роки (рішення сесії №18 від 23.12.2015 року)</t>
  </si>
  <si>
    <t>1090</t>
  </si>
  <si>
    <t>0511</t>
  </si>
  <si>
    <t>Охорона та раціональне використання природних ресурсів</t>
  </si>
  <si>
    <t>0111162</t>
  </si>
  <si>
    <t>0990</t>
  </si>
  <si>
    <t>Інші програми та заходи у сфері освіти</t>
  </si>
  <si>
    <t>0113242</t>
  </si>
  <si>
    <t>Інші заходи у сфері соціального захисту і соціального забезпечення</t>
  </si>
  <si>
    <t>0114082</t>
  </si>
  <si>
    <t>Інші заходи в галузі культури і мистецтва</t>
  </si>
  <si>
    <t>0115032</t>
  </si>
  <si>
    <t>Фінансова підтримка дитячо-юнацьких спортивних шкіл фізкультурно-спортивних товариств</t>
  </si>
  <si>
    <t>0116013</t>
  </si>
  <si>
    <t>Забезпечення діяльності водопровідно-каналізаційного господарства</t>
  </si>
  <si>
    <t>0116020</t>
  </si>
  <si>
    <t>Забезпечення функціонування підприємств, установ та організацій, що виробляють, виконують та/або надають житлово-комунальні послуги</t>
  </si>
  <si>
    <t>0116030</t>
  </si>
  <si>
    <t>Організація благоустрою населених пунктів</t>
  </si>
  <si>
    <t>0117130</t>
  </si>
  <si>
    <t>Здійснення  заходів із землеустрою</t>
  </si>
  <si>
    <t>0118340</t>
  </si>
  <si>
    <t>0540</t>
  </si>
  <si>
    <t>Природоохоронні заходи за рахунок цільових фондів</t>
  </si>
  <si>
    <t>0118311</t>
  </si>
  <si>
    <t>0117440</t>
  </si>
  <si>
    <t>0456</t>
  </si>
  <si>
    <t>Утримання та розвиток транспортної інфраструктури</t>
  </si>
  <si>
    <t>0118410</t>
  </si>
  <si>
    <t>0830</t>
  </si>
  <si>
    <t>Фінансова підтримка засобів масової інформації</t>
  </si>
  <si>
    <t>Заступник селищного голови  з фінансової частини бюджету</t>
  </si>
  <si>
    <t>І.М.Бойко</t>
  </si>
  <si>
    <t>0117360</t>
  </si>
  <si>
    <t>0443</t>
  </si>
  <si>
    <t>Виконання інвестиційних проектів за рахунок коштів, які надаються з державного бюджету та інших місцевих бюджетів</t>
  </si>
  <si>
    <r>
      <t>Перелік місцевих (регіональних) програм, які фінансуватимуться за рахунок коштів
бюджету   об`єднаної територіальної громади Кирилівської селищної ради  у 2018 році</t>
    </r>
    <r>
      <rPr>
        <b/>
        <vertAlign val="superscript"/>
        <sz val="14"/>
        <rFont val="Times New Roman"/>
        <family val="1"/>
      </rPr>
      <t>1</t>
    </r>
    <r>
      <rPr>
        <b/>
        <sz val="18"/>
        <rFont val="Times New Roman"/>
        <family val="1"/>
      </rPr>
      <t xml:space="preserve">
</t>
    </r>
  </si>
  <si>
    <t>Додаток № 7
до рішення    від 21.12.2017 №  2    "Про бюджет об`єднаної  територіальної громади Кирилівської селищної ради  на 2018 рік"</t>
  </si>
  <si>
    <t>Кирилівська  селищна рада</t>
  </si>
  <si>
    <t>Програма  Кирилівської  селищної територіальної громади  " Шкільний автобус " на 2018-2019 роки ( затверджено рішенням сесії від 21.12.2017 № 1 )</t>
  </si>
  <si>
    <t>Програма соціального захисту населення по Кирилівській  ОТГ на 2018-2019 роки  ( затверджено рішенням сесії від 21.12.2017 №  7)</t>
  </si>
  <si>
    <t>Програма проведення урочистих та святкових заходів на 2018рік ( затверджено рішенням сесії від 21.12.2017 №  1 )</t>
  </si>
  <si>
    <t>Програма розвитку фізичної культури та спорту Кирилівської селищної об`єднаної територіалоьної громади на 2018-2020 роки" ( затверджено рішенням сесії від 21.12.2017 № 1 )</t>
  </si>
  <si>
    <t>Програма розвитку водопровідно-каналізаційного господарства Кирилівської селищної територіальної громади на 2018 рік  ( затверджено рішенням сесії від 21.12.2017 № 1 )</t>
  </si>
  <si>
    <t>Програма  підтримки комунальних підприємств Кирилівської селищної ткриторіальної  громади на 2018 рік  ( затверджено рішенням сесії від 21.12.2017 № 1 )</t>
  </si>
  <si>
    <t>Програма  соціально-економічного розвитку Кирилівської селищної територіальної громади на 2018-2020 роки ( затверджено рішенням сесії від 21.12.2017 № 12 )</t>
  </si>
  <si>
    <t>Програма "Благоустрій селища та сіл Кирилівської  селищної територіальної громади" на 2018-2019 роки  ( затверджено рішенням сесії від 21.12.2017 № 1 )</t>
  </si>
  <si>
    <t>Програма  землеустрою території   Кирилівської селищної територіальної громади на 2018 рік ( затверджено рішенням сесії від 21.12.2017 №  1 )</t>
  </si>
  <si>
    <t xml:space="preserve"> Програма "В сфері регулювання земельних відносин селища Кирилівка на 2018 -2019 роки ( затверджено рішенням сесії від 21.12.2017 № 1 )</t>
  </si>
  <si>
    <t>Програма  соціально-економічного розвитку Кирилівської селищної територіальної громади на 2018-2020 роки  ( затверджено рішенням сесії від 21.12.2017 № 12 )</t>
  </si>
  <si>
    <t>Екологічна програма  Кирилівської селищної територіальної громади на 2018-2019 роки"  ( затверджено рішенням сесії від 21.12.2017 № 1)</t>
  </si>
  <si>
    <t>Екологічна програма  Кирилівської селищної територіальної громади на 2018-2019 роки" ( затверджено рішенням сесії від 21.12.2017 № 1 )</t>
  </si>
  <si>
    <t>Програма   " Періодичні видання   " газета Кирилівка" Кирилівської   селищної ради на 2018 рік"                                          ( затверджено рішенням сесії від 21.12.2017 №1)</t>
  </si>
  <si>
    <t>0113210</t>
  </si>
  <si>
    <t>0960</t>
  </si>
  <si>
    <t>Програма  соціально-економічного розвитку Кирилівської селищної територіальної громади на 2018-2020 роки  ( затверджено рішенням сесії від 21.12.2017 № 12 ) зі змінами</t>
  </si>
  <si>
    <t>Надання дошкільної освіти</t>
  </si>
  <si>
    <t>Програма соціального захисту населення по Кирилівській  ОТГ на 2018-2019 роки  ( затверджено рішенням сесії від 21.12.2017 №  7) зі змінами</t>
  </si>
  <si>
    <t>0828</t>
  </si>
  <si>
    <t>Забезпечення діяльності палаців і будинків культури, клубів,центрів дозвілля та інших клубних закладів</t>
  </si>
  <si>
    <t>0117442</t>
  </si>
  <si>
    <t>0117363</t>
  </si>
  <si>
    <t>"0490</t>
  </si>
  <si>
    <t>Цільові фонди, утворені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 місцевого самоврядування і місцевими органами виконавчої влади</t>
  </si>
  <si>
    <t xml:space="preserve">Інші субвенції з місцевого бюджету </t>
  </si>
  <si>
    <t>0119770</t>
  </si>
  <si>
    <r>
      <t>Субвенція з місцевого бюджету державному бюджету на виконання програм соціально-економічного розвитку регіонів</t>
    </r>
    <r>
      <rPr>
        <b/>
        <sz val="14"/>
        <color indexed="10"/>
        <rFont val="Times New Roman"/>
        <family val="1"/>
      </rPr>
      <t xml:space="preserve"> </t>
    </r>
  </si>
  <si>
    <t>0117670</t>
  </si>
  <si>
    <t>Внески до статутного капіталу субьєктів господарювання</t>
  </si>
  <si>
    <t>Програма  підтримки комунальних підприємств Кирилівської селищної ткриторіальної  громади на 2018 рік  ( затверджено рішенням сесії від 21.12.2017 № 1 ) зі змінами</t>
  </si>
  <si>
    <t>Програма "Оздоровлення та відпочинку дітей Кирилівської селищної ради на 2018 рік"( затверджено рішенням сесії від 15.02.2018 р №2 )</t>
  </si>
  <si>
    <t>Програма "Організація та проведення  громадських робіт на території Кирилівської селищної ради на 2018 рік "( затверджено рішенням від 15.02.2018р № 1)</t>
  </si>
  <si>
    <t>Програма "Соціального захисту людей похилого віку та осіб з обмеженими фізичними можливостями на 2018 рік (затверджено рішенням сесії від 15.02.2018р № 6)</t>
  </si>
  <si>
    <t>Програма " Громадський порядок  на 2018 рік" ( затверджено рішенням  сесії від 15.02.2018р №3</t>
  </si>
  <si>
    <t>Програма "Забезпечення матеріального резерву Кирилівської обьєднаної  територіальної громади для запобігання та ліквідації надзвичайних ситуацій техногенного і природного характеру та їх наслідків на 2018 рік"( затверджено рішенням сесії від 15.02.2018р №4)</t>
  </si>
  <si>
    <t>Програма "Надання допомоги п/ч 1491 Державної прикордонної служби на 2018 рік"( затверджено рішенням сесії від 15.02.2018р№5)</t>
  </si>
  <si>
    <t>Програма " Забезпечення ефективного обслуговування розпорядників та одержувачів бюджетних коштів Кирилівської селищної ради Якимівського району Запорізької області в управлінні Державної казначейської служби України у Якимівському районі Запорізької області  на 2018 рік" ( затверджено рішенням сесії від 15.02.2018р № 7)</t>
  </si>
  <si>
    <t>Додаток № 7
до рішення   від  15 .02.2018 №  9 " Про внесення змін та доповнень до рішення сесії від 21.12.2017р №2      "Про бюджет  об`єднаної  територіальної громади Кирилівської селищної ради  на 2018 рік"</t>
  </si>
  <si>
    <t>Додаток № 7
до рішення   від  17 .04.2018 №  8 " Про внесення змін та доповнень до рішення сесії від 21.12.2017р №2      "Про бюджет  об`єднаної  територіальної громади Кирилівської селищної ради  на 2018 рік"</t>
  </si>
  <si>
    <t>Програма " Фінансування виплат компенсації фізичним особам, які надають соціальні послуги громадянам похилого віку,інвалідам,дітям-інвалідам,хворим, які не здатні до самообслуговування і  потребують сторонньої допомоги та зареєстровані на території обьєднаної територіальної громади Кирилівської селищної ради на 2018 рік"</t>
  </si>
  <si>
    <t>Програма з охорони здоровья на 2018 рік</t>
  </si>
  <si>
    <t>Орган з питань освіти і науки</t>
  </si>
  <si>
    <t>"0600000</t>
  </si>
  <si>
    <t>"0610000</t>
  </si>
  <si>
    <t>Відділ освіти та молоді Кирилівської селищної ради</t>
  </si>
  <si>
    <t>0611162</t>
  </si>
  <si>
    <t>0611020</t>
  </si>
  <si>
    <t>0611010</t>
  </si>
  <si>
    <t>Додаток № 7
до рішення   від  26 .06.2018 №  6 " Про внесення змін та доповнень до рішення сесії від 21.12.2017р №2      "Про бюджет  об`єднаної  територіальної громади Кирилівської селищної ради  на 2018 рік"</t>
  </si>
  <si>
    <t>0114081</t>
  </si>
  <si>
    <t>Забезпечення діяльності інших закладів в галузі культури і мистецтва</t>
  </si>
  <si>
    <t>Програма розвитку культури та туризму на території Кирилівської селищної ради на 2018-2020рр( затверджено рішенням сесії від 26.06.2018р №7)</t>
  </si>
  <si>
    <t>Додаток № 7
до рішення   від  17 .07.2018 №  9 " Про внесення змін та доповнень до рішення сесії від 21.12.2017р №2      "Про бюджет  об`єднаної  територіальної громади Кирилівської селищної ради  на 2018 рік"</t>
  </si>
  <si>
    <t>0112151</t>
  </si>
  <si>
    <t>0763</t>
  </si>
  <si>
    <t xml:space="preserve">Забезпечення діяльності інших закладів в сфері охорони здоровья </t>
  </si>
  <si>
    <t>Програма фінансової підтримки та розвитку  комунального некомерційного підприємства Кирилівської селищної ради " Амбулаторія загальної практики-сімейної медицини" на 2018 рік( затверджено рішенням сесії від 17.07.2018р №13)</t>
  </si>
  <si>
    <t>Програма забезпечення проведення заходів призову громадян України на строкову військову службу та призову на військову службу за контрактом до лав Збройних сил України на території  Кирилівської селищної ради на 2018 рік( затверджено рішенням сесії від 17.07.2018р №4)</t>
  </si>
  <si>
    <t>0119730</t>
  </si>
  <si>
    <t xml:space="preserve">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значення,вулиць і доріг комунальної власності у населених пунктах </t>
  </si>
  <si>
    <t>Програма Утримання доріг загального користування місцевого значення на території Кирилівської  територіальної громади на 2018-2020 роки( затверджено рішенням сесії від 17.07.2018р №7)</t>
  </si>
  <si>
    <t>Програма " Цукровий діабет" на 2018р ( затверджено рішенням сесії від 17.07.2018р №6)</t>
  </si>
  <si>
    <t>Програма забезпечення надання пільг з послуг звьязку та інших передбачених законодавством пільг окремим категоріям громадян Кирилівської обьєднаної громади на 2018 рік( затверджено рішенням сесії від 17.07.2018р №5)</t>
  </si>
  <si>
    <t>Програма соціальної підтримки дітей з особливими освітніми потребами, що проживають на території Кирилівської селищної ради на 2018 рік ( затверджено рішенням сесії від 11.10.2018р №3)</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</si>
  <si>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</si>
  <si>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</si>
  <si>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</si>
  <si>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 xml:space="preserve">Найменування головного розпорядника, відповідального виконавця, бюджетної програми 
згідно з типовою  програмною класифікацією видатків та кредитування місцевих бюджетів 
</t>
  </si>
  <si>
    <t>Дата та номер документа,яким затверджено місцеву регіональну програму</t>
  </si>
  <si>
    <t>Усього</t>
  </si>
  <si>
    <t xml:space="preserve">Загальний фонд </t>
  </si>
  <si>
    <t>спеціальний фонд</t>
  </si>
  <si>
    <t>Ут.ч.бюджет розвитку</t>
  </si>
  <si>
    <t>№___ __.12.2018р</t>
  </si>
  <si>
    <t>№ 12 від 21.12.2017</t>
  </si>
  <si>
    <t>Програма  соціально-економічного розвитку Кирилівської селищної територіальної громади на 2018-2020 роки   зі змінами</t>
  </si>
  <si>
    <t>Програма "Оздоровлення та відпочинку дітей Кирилівської селищної ради на 2019 рік"</t>
  </si>
  <si>
    <t>Виконавчий комітет Сергіївської сільської ради</t>
  </si>
  <si>
    <t>Соціальний захист та соціальне забезпечення</t>
  </si>
  <si>
    <t>Компенсаційні виплати на пільговий проїзд автомобільним транспортом окремим категоріям громадян</t>
  </si>
  <si>
    <t>Рішення двадцять другої сесії сьомого скликання Сергіївської сільської ради від 22.12.2018р.</t>
  </si>
  <si>
    <t>Забезпечення соціальними послугами за місцем проживання громадян,які не здатні до самообслуговування у зв2язку з похилим віком, хворобою,інвалідністю</t>
  </si>
  <si>
    <t>Оздоровлення та відпочинок дітей(крім заходів з оздоровлення дітей,щоздійснюються за рахунок коштів на оздоровлення громадян,які постраждали  внаслідок Чорнобильської катастрофи</t>
  </si>
  <si>
    <t>Житлово-комунальне господарство</t>
  </si>
  <si>
    <t>0117000</t>
  </si>
  <si>
    <t>Економічна діяльність</t>
  </si>
  <si>
    <t>Інші програми та заходи пов"язані з економічною діяльністю</t>
  </si>
  <si>
    <t>Міжбюджетні трансферти</t>
  </si>
  <si>
    <t>Субвенця з місцевого бюджету на утримання об"єктів спільного користування чи ліквідацію негативних наслідків  діяльності об"єктів спільного користування</t>
  </si>
  <si>
    <t>Секретар сільської ради</t>
  </si>
  <si>
    <t>Н.В. Ілляшенко</t>
  </si>
  <si>
    <t>Транспорт та транспортна інфраструктура</t>
  </si>
  <si>
    <t xml:space="preserve">Утримання та розвиток автомобідьних доріг та дорожньої інфраструктури за рахунок коштів місцевого бюджету </t>
  </si>
  <si>
    <t xml:space="preserve">  Комплексна програма "Турбота" на 2019 рік</t>
  </si>
  <si>
    <t>План соціально-економічного розвитку об"єднаної сільської територіальної громади на 2019 рік</t>
  </si>
  <si>
    <t>Програма зайнятості населення  Сергіївської об"єднаної сільської територіальної громади на 2019 рік</t>
  </si>
  <si>
    <t>Додаток № 6
до рішення  35 сесії  7 скликання Сергіївської сільської ради    від  19.12.2019р.   "Про  бюджет  об`єднаної  сільської  територіальної громади  на 2020 рік"</t>
  </si>
  <si>
    <t xml:space="preserve">Розподіл витрат   сільського  бюджету   об`єднаної  сільської територіальної громади  на реалізацію місцевих/регіональних програм   у 2020 році
</t>
  </si>
  <si>
    <t>Державне управління</t>
  </si>
  <si>
    <t>0100</t>
  </si>
  <si>
    <t>0133</t>
  </si>
  <si>
    <t>Інша діяльність у сфері державного управління</t>
  </si>
  <si>
    <t>Програма відзначення державних та професійних св"ят,ювілейних дат, відзначення осіб,які зробили вагомий внесок у розвиток  сергіївської об"єднаної територіальної громади, здійснення інших представницьких та інших заходів на 2020рік"</t>
  </si>
  <si>
    <t>Рішення 35 сесії7скликання Сергіївської сільської ради від 19.1.22019р.</t>
  </si>
  <si>
    <t xml:space="preserve"> Програма компенсаційні виплати на пільговий проїзд автомобільним транспортом окремим категоріям   населення на 2020 рік</t>
  </si>
  <si>
    <t>Рішення 35 сесії сьомого 7 Сергіївської сільської ради від   19.12.2019р.р.</t>
  </si>
  <si>
    <t xml:space="preserve">Програма розвитку надання соціальних послуг у Сергіївськії об"єднаній територіальній громаді на 2020 рік </t>
  </si>
  <si>
    <t>Рішення  35 сесії   7 скликання Сергіївської сільської ради від   19.12.2019р.</t>
  </si>
  <si>
    <t>Програма оздоровлення та відпочинок дітей на 2020 рік</t>
  </si>
  <si>
    <t>Рішення   35 сесії  7 скликання Сергіївської сільської ради від   19.12.2019р.</t>
  </si>
  <si>
    <t>Рішення   35 сесії   7 скликання Сергіївської сільської ради від   19.12.2019р.</t>
  </si>
  <si>
    <t>Програма розвитку  фізичної культури  і спорту в сільській місцевості на 2020 рік</t>
  </si>
  <si>
    <t xml:space="preserve">Програма "Благоустрій " на 2020 рік  </t>
  </si>
  <si>
    <t>Рішення   35 сесії   7 скликання Сергіївської сільської ради від    19.12.2019р.</t>
  </si>
  <si>
    <t>Програма забезпечення діяльності КП"Сергіївське " на 2020 рік</t>
  </si>
  <si>
    <t>Рішення   35 сесії    7 скликання Сергіївської сільської ради від   19.12.2019р.</t>
  </si>
  <si>
    <t>Програма забезпечення діяльності КП"  Добробут" " на 2020 рік</t>
  </si>
  <si>
    <t>Розроблення схем планування та забудови територій (містобудівної документації)</t>
  </si>
  <si>
    <t>Рішення   35 сесії  7 скликання Сергіївської сільської ради від    19.12.2019р.</t>
  </si>
  <si>
    <t>Програма забезпечення розроблення генеральних планів та іншої земельної документації населених пунктів Сергіївської ОТГ на 2020рік</t>
  </si>
  <si>
    <t>Програма утримання та розвиток інфраструктури  доріг на 2020 рік</t>
  </si>
  <si>
    <t>План соціально-економічного розвитку об"єднаної сільської територіальної громади на 2020 рік</t>
  </si>
  <si>
    <t>Рішення 35 сесії   7 скликання Сергіївської сільської ради від   19.12.2019р.</t>
  </si>
  <si>
    <t xml:space="preserve">Програма " Утримання об"єктів спільного користуваннч чи ліквідацію негативних наслідків діяльності об"єктів спільного користування" на 2020 рік </t>
  </si>
  <si>
    <t>Рішення   35 сесії 7  скликання Сергіївської сільської ради від  19.12.2019р.</t>
  </si>
  <si>
    <t>Рішення    35  сесії   7  скликання Сергіївської сільської ради від   19.12.2019р.</t>
  </si>
  <si>
    <t>Культура і мистецтво</t>
  </si>
  <si>
    <t>Будівництво об"єктів житлово-комунального господарства</t>
  </si>
  <si>
    <t>210180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</si>
</sst>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1">
    <font>
      <sz val="10"/>
      <color theme="1"/>
      <name val="Calibri"/>
      <family val="2"/>
    </font>
    <font>
      <sz val="10"/>
      <color indexed="8"/>
      <name val="Calibri"/>
      <family val="2"/>
    </font>
    <font>
      <sz val="10"/>
      <name val="Times New Roman"/>
      <family val="1"/>
    </font>
    <font>
      <sz val="11"/>
      <name val="Times New Roman"/>
      <family val="1"/>
    </font>
    <font>
      <sz val="14"/>
      <name val="Times New Roman"/>
      <family val="1"/>
    </font>
    <font>
      <b/>
      <sz val="14"/>
      <name val="Times New Roman"/>
      <family val="1"/>
    </font>
    <font>
      <sz val="12"/>
      <name val="Times New Roman"/>
      <family val="1"/>
    </font>
    <font>
      <b/>
      <sz val="10"/>
      <name val="Times New Roman"/>
      <family val="1"/>
    </font>
    <font>
      <sz val="10"/>
      <color indexed="8"/>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Courier New"/>
      <family val="3"/>
    </font>
    <font>
      <b/>
      <sz val="18"/>
      <name val="Times New Roman"/>
      <family val="1"/>
    </font>
    <font>
      <b/>
      <vertAlign val="superscript"/>
      <sz val="14"/>
      <name val="Times New Roman"/>
      <family val="1"/>
    </font>
    <font>
      <sz val="8"/>
      <name val="Times New Roman"/>
      <family val="1"/>
    </font>
    <font>
      <b/>
      <vertAlign val="superscript"/>
      <sz val="10"/>
      <name val="Times New Roman"/>
      <family val="1"/>
    </font>
    <font>
      <b/>
      <sz val="11"/>
      <name val="Times New Roman"/>
      <family val="1"/>
    </font>
    <font>
      <b/>
      <sz val="12"/>
      <name val="Times New Roman"/>
      <family val="1"/>
    </font>
    <font>
      <b/>
      <sz val="14"/>
      <color indexed="8"/>
      <name val="Times New Roman"/>
      <family val="1"/>
    </font>
    <font>
      <sz val="14"/>
      <color indexed="8"/>
      <name val="Times New Roman"/>
      <family val="1"/>
    </font>
    <font>
      <b/>
      <sz val="14"/>
      <color indexed="10"/>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4"/>
      <color indexed="8"/>
      <name val="Calibri"/>
      <family val="2"/>
    </font>
    <font>
      <b/>
      <sz val="14"/>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b/>
      <sz val="14"/>
      <color theme="1"/>
      <name val="Times New Roman"/>
      <family val="1"/>
    </font>
    <font>
      <sz val="14"/>
      <color theme="1"/>
      <name val="Times New Roman"/>
      <family val="1"/>
    </font>
    <font>
      <b/>
      <sz val="14"/>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n"/>
    </border>
    <border>
      <left style="thin"/>
      <right style="thin"/>
      <top/>
      <bottom style="thin"/>
    </border>
    <border>
      <left style="thin"/>
      <right style="thin"/>
      <top style="thin"/>
      <bottom style="thin"/>
    </border>
    <border>
      <left style="thin"/>
      <right/>
      <top/>
      <bottom style="thin"/>
    </border>
    <border>
      <left style="medium"/>
      <right style="medium"/>
      <top style="medium"/>
      <bottom style="mediu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bottom style="thin"/>
    </border>
    <border>
      <left style="thin"/>
      <right>
        <color indexed="63"/>
      </right>
      <top style="thin"/>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8" fillId="3" borderId="0" applyNumberFormat="0" applyBorder="0" applyAlignment="0" applyProtection="0"/>
    <xf numFmtId="0" fontId="0" fillId="4" borderId="0" applyNumberFormat="0" applyBorder="0" applyAlignment="0" applyProtection="0"/>
    <xf numFmtId="0" fontId="18" fillId="5" borderId="0" applyNumberFormat="0" applyBorder="0" applyAlignment="0" applyProtection="0"/>
    <xf numFmtId="0" fontId="0" fillId="6" borderId="0" applyNumberFormat="0" applyBorder="0" applyAlignment="0" applyProtection="0"/>
    <xf numFmtId="0" fontId="18" fillId="7" borderId="0" applyNumberFormat="0" applyBorder="0" applyAlignment="0" applyProtection="0"/>
    <xf numFmtId="0" fontId="0" fillId="8" borderId="0" applyNumberFormat="0" applyBorder="0" applyAlignment="0" applyProtection="0"/>
    <xf numFmtId="0" fontId="18" fillId="9" borderId="0" applyNumberFormat="0" applyBorder="0" applyAlignment="0" applyProtection="0"/>
    <xf numFmtId="0" fontId="0" fillId="10"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18" fillId="17" borderId="0" applyNumberFormat="0" applyBorder="0" applyAlignment="0" applyProtection="0"/>
    <xf numFmtId="0" fontId="0" fillId="18" borderId="0" applyNumberFormat="0" applyBorder="0" applyAlignment="0" applyProtection="0"/>
    <xf numFmtId="0" fontId="18" fillId="19" borderId="0" applyNumberFormat="0" applyBorder="0" applyAlignment="0" applyProtection="0"/>
    <xf numFmtId="0" fontId="0" fillId="20" borderId="0" applyNumberFormat="0" applyBorder="0" applyAlignment="0" applyProtection="0"/>
    <xf numFmtId="0" fontId="18" fillId="9" borderId="0" applyNumberFormat="0" applyBorder="0" applyAlignment="0" applyProtection="0"/>
    <xf numFmtId="0" fontId="0" fillId="21" borderId="0" applyNumberFormat="0" applyBorder="0" applyAlignment="0" applyProtection="0"/>
    <xf numFmtId="0" fontId="18" fillId="15"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52" fillId="24" borderId="0" applyNumberFormat="0" applyBorder="0" applyAlignment="0" applyProtection="0"/>
    <xf numFmtId="0" fontId="17" fillId="25" borderId="0" applyNumberFormat="0" applyBorder="0" applyAlignment="0" applyProtection="0"/>
    <xf numFmtId="0" fontId="52" fillId="26" borderId="0" applyNumberFormat="0" applyBorder="0" applyAlignment="0" applyProtection="0"/>
    <xf numFmtId="0" fontId="17" fillId="17" borderId="0" applyNumberFormat="0" applyBorder="0" applyAlignment="0" applyProtection="0"/>
    <xf numFmtId="0" fontId="52" fillId="27" borderId="0" applyNumberFormat="0" applyBorder="0" applyAlignment="0" applyProtection="0"/>
    <xf numFmtId="0" fontId="17" fillId="19" borderId="0" applyNumberFormat="0" applyBorder="0" applyAlignment="0" applyProtection="0"/>
    <xf numFmtId="0" fontId="52" fillId="28" borderId="0" applyNumberFormat="0" applyBorder="0" applyAlignment="0" applyProtection="0"/>
    <xf numFmtId="0" fontId="17" fillId="29" borderId="0" applyNumberFormat="0" applyBorder="0" applyAlignment="0" applyProtection="0"/>
    <xf numFmtId="0" fontId="52" fillId="30" borderId="0" applyNumberFormat="0" applyBorder="0" applyAlignment="0" applyProtection="0"/>
    <xf numFmtId="0" fontId="17" fillId="31" borderId="0" applyNumberFormat="0" applyBorder="0" applyAlignment="0" applyProtection="0"/>
    <xf numFmtId="0" fontId="52" fillId="32" borderId="0" applyNumberFormat="0" applyBorder="0" applyAlignment="0" applyProtection="0"/>
    <xf numFmtId="0" fontId="17" fillId="33" borderId="0" applyNumberFormat="0" applyBorder="0" applyAlignment="0" applyProtection="0"/>
    <xf numFmtId="0" fontId="24" fillId="0" borderId="0">
      <alignment/>
      <protection/>
    </xf>
    <xf numFmtId="0" fontId="52" fillId="34" borderId="0" applyNumberFormat="0" applyBorder="0" applyAlignment="0" applyProtection="0"/>
    <xf numFmtId="0" fontId="17" fillId="35" borderId="0" applyNumberFormat="0" applyBorder="0" applyAlignment="0" applyProtection="0"/>
    <xf numFmtId="0" fontId="52" fillId="36" borderId="0" applyNumberFormat="0" applyBorder="0" applyAlignment="0" applyProtection="0"/>
    <xf numFmtId="0" fontId="17" fillId="37" borderId="0" applyNumberFormat="0" applyBorder="0" applyAlignment="0" applyProtection="0"/>
    <xf numFmtId="0" fontId="52" fillId="38" borderId="0" applyNumberFormat="0" applyBorder="0" applyAlignment="0" applyProtection="0"/>
    <xf numFmtId="0" fontId="17" fillId="39" borderId="0" applyNumberFormat="0" applyBorder="0" applyAlignment="0" applyProtection="0"/>
    <xf numFmtId="0" fontId="52" fillId="40" borderId="0" applyNumberFormat="0" applyBorder="0" applyAlignment="0" applyProtection="0"/>
    <xf numFmtId="0" fontId="17" fillId="29" borderId="0" applyNumberFormat="0" applyBorder="0" applyAlignment="0" applyProtection="0"/>
    <xf numFmtId="0" fontId="52" fillId="41" borderId="0" applyNumberFormat="0" applyBorder="0" applyAlignment="0" applyProtection="0"/>
    <xf numFmtId="0" fontId="17" fillId="31" borderId="0" applyNumberFormat="0" applyBorder="0" applyAlignment="0" applyProtection="0"/>
    <xf numFmtId="0" fontId="52" fillId="42" borderId="0" applyNumberFormat="0" applyBorder="0" applyAlignment="0" applyProtection="0"/>
    <xf numFmtId="0" fontId="17" fillId="43" borderId="0" applyNumberFormat="0" applyBorder="0" applyAlignment="0" applyProtection="0"/>
    <xf numFmtId="0" fontId="53" fillId="44" borderId="1" applyNumberFormat="0" applyAlignment="0" applyProtection="0"/>
    <xf numFmtId="0" fontId="11" fillId="13" borderId="2" applyNumberFormat="0" applyAlignment="0" applyProtection="0"/>
    <xf numFmtId="0" fontId="54" fillId="45" borderId="3" applyNumberFormat="0" applyAlignment="0" applyProtection="0"/>
    <xf numFmtId="0" fontId="12" fillId="46" borderId="4" applyNumberFormat="0" applyAlignment="0" applyProtection="0"/>
    <xf numFmtId="0" fontId="55" fillId="45" borderId="1" applyNumberFormat="0" applyAlignment="0" applyProtection="0"/>
    <xf numFmtId="0" fontId="19"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4" fillId="0" borderId="0">
      <alignment/>
      <protection/>
    </xf>
    <xf numFmtId="0" fontId="25" fillId="0" borderId="0">
      <alignment/>
      <protection/>
    </xf>
    <xf numFmtId="0" fontId="24" fillId="0" borderId="0">
      <alignment/>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vertical="top"/>
      <protection/>
    </xf>
    <xf numFmtId="0" fontId="59" fillId="0" borderId="8" applyNumberFormat="0" applyFill="0" applyAlignment="0" applyProtection="0"/>
    <xf numFmtId="0" fontId="16" fillId="0" borderId="9" applyNumberFormat="0" applyFill="0" applyAlignment="0" applyProtection="0"/>
    <xf numFmtId="0" fontId="60" fillId="47" borderId="10" applyNumberFormat="0" applyAlignment="0" applyProtection="0"/>
    <xf numFmtId="0" fontId="14" fillId="48" borderId="11" applyNumberFormat="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49" borderId="0" applyNumberFormat="0" applyBorder="0" applyAlignment="0" applyProtection="0"/>
    <xf numFmtId="0" fontId="21" fillId="50" borderId="0" applyNumberFormat="0" applyBorder="0" applyAlignment="0" applyProtection="0"/>
    <xf numFmtId="0" fontId="24" fillId="0" borderId="0">
      <alignment/>
      <protection/>
    </xf>
    <xf numFmtId="0" fontId="0" fillId="0" borderId="0">
      <alignment/>
      <protection/>
    </xf>
    <xf numFmtId="0" fontId="2" fillId="0" borderId="0">
      <alignment/>
      <protection/>
    </xf>
    <xf numFmtId="0" fontId="63" fillId="51" borderId="0" applyNumberFormat="0" applyBorder="0" applyAlignment="0" applyProtection="0"/>
    <xf numFmtId="0" fontId="10" fillId="5" borderId="0" applyNumberFormat="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0" fillId="52" borderId="12" applyNumberFormat="0" applyFont="0" applyAlignment="0" applyProtection="0"/>
    <xf numFmtId="0" fontId="18" fillId="53" borderId="13" applyNumberFormat="0" applyFont="0" applyAlignment="0" applyProtection="0"/>
    <xf numFmtId="9" fontId="0" fillId="0" borderId="0" applyFont="0" applyFill="0" applyBorder="0" applyAlignment="0" applyProtection="0"/>
    <xf numFmtId="0" fontId="65" fillId="0" borderId="14" applyNumberFormat="0" applyFill="0" applyAlignment="0" applyProtection="0"/>
    <xf numFmtId="0" fontId="22" fillId="0" borderId="15" applyNumberFormat="0" applyFill="0" applyAlignment="0" applyProtection="0"/>
    <xf numFmtId="0" fontId="23" fillId="0" borderId="0">
      <alignment/>
      <protection/>
    </xf>
    <xf numFmtId="0" fontId="66"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54" borderId="0" applyNumberFormat="0" applyBorder="0" applyAlignment="0" applyProtection="0"/>
    <xf numFmtId="0" fontId="9" fillId="7" borderId="0" applyNumberFormat="0" applyBorder="0" applyAlignment="0" applyProtection="0"/>
  </cellStyleXfs>
  <cellXfs count="150">
    <xf numFmtId="0" fontId="0" fillId="0" borderId="0" xfId="0" applyFont="1" applyAlignment="1">
      <alignment/>
    </xf>
    <xf numFmtId="0" fontId="6" fillId="0" borderId="0" xfId="0" applyNumberFormat="1" applyFont="1" applyFill="1" applyAlignment="1" applyProtection="1">
      <alignment/>
      <protection/>
    </xf>
    <xf numFmtId="0" fontId="6" fillId="0" borderId="0" xfId="0" applyFont="1" applyFill="1" applyAlignment="1">
      <alignment/>
    </xf>
    <xf numFmtId="0" fontId="2" fillId="0" borderId="0" xfId="0" applyNumberFormat="1" applyFont="1" applyFill="1" applyAlignment="1" applyProtection="1">
      <alignment/>
      <protection/>
    </xf>
    <xf numFmtId="0" fontId="2" fillId="0" borderId="0" xfId="0" applyFont="1" applyFill="1" applyAlignment="1">
      <alignment/>
    </xf>
    <xf numFmtId="0" fontId="2" fillId="0" borderId="0" xfId="0" applyNumberFormat="1" applyFont="1" applyFill="1" applyBorder="1" applyAlignment="1" applyProtection="1">
      <alignment/>
      <protection/>
    </xf>
    <xf numFmtId="0" fontId="4" fillId="0" borderId="0" xfId="0" applyFont="1" applyAlignment="1">
      <alignment horizontal="justify"/>
    </xf>
    <xf numFmtId="0" fontId="4" fillId="0" borderId="0" xfId="0" applyNumberFormat="1" applyFont="1" applyFill="1" applyAlignment="1" applyProtection="1">
      <alignment/>
      <protection/>
    </xf>
    <xf numFmtId="0" fontId="5" fillId="0" borderId="0" xfId="0" applyFont="1" applyAlignment="1">
      <alignment/>
    </xf>
    <xf numFmtId="0" fontId="4" fillId="0" borderId="0" xfId="0" applyFont="1" applyFill="1" applyAlignment="1">
      <alignment/>
    </xf>
    <xf numFmtId="0" fontId="5" fillId="0" borderId="0" xfId="0" applyNumberFormat="1" applyFont="1" applyFill="1" applyAlignment="1" applyProtection="1">
      <alignment/>
      <protection/>
    </xf>
    <xf numFmtId="0" fontId="5" fillId="0" borderId="16" xfId="0" applyNumberFormat="1" applyFont="1" applyFill="1" applyBorder="1" applyAlignment="1" applyProtection="1">
      <alignment horizontal="center"/>
      <protection/>
    </xf>
    <xf numFmtId="0" fontId="2" fillId="0" borderId="16" xfId="0" applyFont="1" applyFill="1" applyBorder="1" applyAlignment="1">
      <alignment horizontal="center"/>
    </xf>
    <xf numFmtId="0" fontId="2" fillId="0" borderId="0" xfId="0" applyFont="1" applyFill="1" applyBorder="1" applyAlignment="1">
      <alignment horizontal="center"/>
    </xf>
    <xf numFmtId="0" fontId="5" fillId="0" borderId="0" xfId="0" applyNumberFormat="1" applyFont="1" applyFill="1" applyBorder="1" applyAlignment="1" applyProtection="1">
      <alignment horizontal="center" vertical="top"/>
      <protection/>
    </xf>
    <xf numFmtId="0" fontId="28" fillId="0" borderId="16"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30" fillId="0" borderId="18" xfId="0" applyFont="1" applyBorder="1" applyAlignment="1">
      <alignment horizontal="center" vertical="center" wrapText="1"/>
    </xf>
    <xf numFmtId="0" fontId="31" fillId="0" borderId="18" xfId="0" applyNumberFormat="1" applyFont="1" applyFill="1" applyBorder="1" applyAlignment="1" applyProtection="1">
      <alignment vertical="center" wrapText="1"/>
      <protection/>
    </xf>
    <xf numFmtId="180" fontId="32" fillId="0" borderId="18" xfId="95" applyNumberFormat="1" applyFont="1" applyBorder="1" applyAlignment="1">
      <alignment vertical="center"/>
      <protection/>
    </xf>
    <xf numFmtId="180" fontId="32" fillId="0" borderId="18" xfId="95" applyNumberFormat="1" applyFont="1" applyBorder="1">
      <alignment vertical="top"/>
      <protection/>
    </xf>
    <xf numFmtId="0" fontId="4" fillId="0" borderId="18" xfId="0" applyNumberFormat="1" applyFont="1" applyFill="1" applyBorder="1" applyAlignment="1" applyProtection="1">
      <alignment wrapText="1"/>
      <protection/>
    </xf>
    <xf numFmtId="2" fontId="4" fillId="55" borderId="18" xfId="0" applyNumberFormat="1" applyFont="1" applyFill="1" applyBorder="1" applyAlignment="1">
      <alignment vertical="center" wrapText="1"/>
    </xf>
    <xf numFmtId="0" fontId="4" fillId="0" borderId="18" xfId="0" applyFont="1" applyFill="1" applyBorder="1" applyAlignment="1">
      <alignment horizontal="justify" vertical="center" wrapText="1"/>
    </xf>
    <xf numFmtId="180" fontId="33" fillId="0" borderId="18" xfId="95" applyNumberFormat="1" applyFont="1" applyBorder="1" applyAlignment="1">
      <alignment vertical="top" wrapText="1"/>
      <protection/>
    </xf>
    <xf numFmtId="2" fontId="4" fillId="0" borderId="18" xfId="0" applyNumberFormat="1" applyFont="1" applyBorder="1" applyAlignment="1">
      <alignment vertical="center" wrapText="1"/>
    </xf>
    <xf numFmtId="0" fontId="4" fillId="0" borderId="18" xfId="0" applyFont="1" applyBorder="1" applyAlignment="1">
      <alignment vertical="center" wrapText="1"/>
    </xf>
    <xf numFmtId="180" fontId="4" fillId="0" borderId="18" xfId="95" applyNumberFormat="1" applyFont="1" applyBorder="1" applyAlignment="1">
      <alignment vertical="top" wrapText="1"/>
      <protection/>
    </xf>
    <xf numFmtId="0" fontId="68" fillId="0" borderId="18" xfId="0" applyFont="1" applyBorder="1" applyAlignment="1" quotePrefix="1">
      <alignment horizontal="center" vertical="center" wrapText="1"/>
    </xf>
    <xf numFmtId="0" fontId="68" fillId="0" borderId="18" xfId="0" applyFont="1" applyBorder="1" applyAlignment="1">
      <alignment horizontal="center" vertical="center" wrapText="1"/>
    </xf>
    <xf numFmtId="2" fontId="68" fillId="0" borderId="18" xfId="0" applyNumberFormat="1" applyFont="1" applyBorder="1" applyAlignment="1">
      <alignment horizontal="center" vertical="center" wrapText="1"/>
    </xf>
    <xf numFmtId="2" fontId="68" fillId="0" borderId="18" xfId="0" applyNumberFormat="1" applyFont="1" applyBorder="1" applyAlignment="1" quotePrefix="1">
      <alignment horizontal="center" vertical="center" wrapText="1"/>
    </xf>
    <xf numFmtId="2" fontId="68" fillId="0" borderId="18" xfId="0" applyNumberFormat="1" applyFont="1" applyBorder="1" applyAlignment="1">
      <alignment vertical="center" wrapText="1"/>
    </xf>
    <xf numFmtId="1" fontId="68" fillId="0" borderId="18" xfId="0" applyNumberFormat="1" applyFont="1" applyBorder="1" applyAlignment="1" quotePrefix="1">
      <alignment horizontal="center" vertical="center" wrapText="1"/>
    </xf>
    <xf numFmtId="0" fontId="5" fillId="0" borderId="0" xfId="0" applyNumberFormat="1"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vertical="center"/>
    </xf>
    <xf numFmtId="180" fontId="33" fillId="0" borderId="18" xfId="95" applyNumberFormat="1" applyFont="1" applyBorder="1">
      <alignment vertical="top"/>
      <protection/>
    </xf>
    <xf numFmtId="0" fontId="4" fillId="0" borderId="0" xfId="0" applyNumberFormat="1" applyFont="1" applyFill="1" applyAlignment="1" applyProtection="1">
      <alignment vertical="center"/>
      <protection/>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8" xfId="0" applyFont="1" applyBorder="1" applyAlignment="1">
      <alignment horizontal="justify" vertical="center" wrapText="1"/>
    </xf>
    <xf numFmtId="0" fontId="5" fillId="0" borderId="18" xfId="0" applyFont="1" applyBorder="1" applyAlignment="1">
      <alignment horizontal="justify"/>
    </xf>
    <xf numFmtId="180" fontId="32" fillId="0" borderId="18" xfId="0" applyNumberFormat="1" applyFont="1" applyBorder="1" applyAlignment="1">
      <alignment vertical="justify"/>
    </xf>
    <xf numFmtId="0" fontId="69" fillId="0" borderId="0" xfId="0" applyFont="1" applyFill="1" applyAlignment="1">
      <alignment vertical="center"/>
    </xf>
    <xf numFmtId="2" fontId="69" fillId="0" borderId="18" xfId="0" applyNumberFormat="1" applyFont="1" applyBorder="1" applyAlignment="1" quotePrefix="1">
      <alignment horizontal="right" vertical="center" wrapText="1"/>
    </xf>
    <xf numFmtId="0" fontId="6" fillId="0" borderId="0" xfId="0"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2" fontId="68" fillId="0" borderId="0" xfId="0" applyNumberFormat="1" applyFont="1" applyBorder="1" applyAlignment="1">
      <alignment vertical="center" wrapText="1"/>
    </xf>
    <xf numFmtId="0" fontId="68" fillId="0" borderId="0" xfId="0" applyFont="1" applyBorder="1" applyAlignment="1" quotePrefix="1">
      <alignment horizontal="center" vertical="center" wrapText="1"/>
    </xf>
    <xf numFmtId="2" fontId="68" fillId="0" borderId="0" xfId="0" applyNumberFormat="1" applyFont="1" applyBorder="1" applyAlignment="1" quotePrefix="1">
      <alignment horizontal="center" vertical="center" wrapText="1"/>
    </xf>
    <xf numFmtId="0" fontId="4" fillId="0" borderId="0" xfId="0" applyFont="1" applyFill="1" applyBorder="1" applyAlignment="1">
      <alignment/>
    </xf>
    <xf numFmtId="2" fontId="70" fillId="0" borderId="18" xfId="0" applyNumberFormat="1" applyFont="1" applyBorder="1" applyAlignment="1" quotePrefix="1">
      <alignment horizontal="center" vertical="center" wrapText="1"/>
    </xf>
    <xf numFmtId="0" fontId="51" fillId="0" borderId="18" xfId="0" applyFont="1" applyBorder="1" applyAlignment="1" quotePrefix="1">
      <alignment horizontal="center" vertical="center" wrapText="1"/>
    </xf>
    <xf numFmtId="0" fontId="70" fillId="0" borderId="18" xfId="0" applyFont="1" applyBorder="1" applyAlignment="1" quotePrefix="1">
      <alignment horizontal="center" vertical="center" wrapText="1"/>
    </xf>
    <xf numFmtId="0" fontId="4" fillId="0" borderId="18" xfId="0" applyNumberFormat="1" applyFont="1" applyFill="1" applyBorder="1" applyAlignment="1" applyProtection="1">
      <alignment vertical="top" wrapText="1"/>
      <protection/>
    </xf>
    <xf numFmtId="0" fontId="5" fillId="0" borderId="20" xfId="0" applyFont="1" applyBorder="1" applyAlignment="1">
      <alignment horizontal="justify" wrapText="1"/>
    </xf>
    <xf numFmtId="0" fontId="5" fillId="0" borderId="20" xfId="0" applyFont="1" applyBorder="1" applyAlignment="1">
      <alignment wrapText="1"/>
    </xf>
    <xf numFmtId="0" fontId="5" fillId="0" borderId="18" xfId="0" applyFont="1" applyBorder="1" applyAlignment="1" quotePrefix="1">
      <alignment horizontal="center" vertical="center" wrapText="1"/>
    </xf>
    <xf numFmtId="2" fontId="5" fillId="0" borderId="18" xfId="0" applyNumberFormat="1" applyFont="1" applyBorder="1" applyAlignment="1" quotePrefix="1">
      <alignment horizontal="center" vertical="center" wrapText="1"/>
    </xf>
    <xf numFmtId="49" fontId="33" fillId="0" borderId="18" xfId="95" applyNumberFormat="1" applyFont="1" applyBorder="1" applyAlignment="1">
      <alignment horizontal="center" vertical="center" wrapText="1"/>
      <protection/>
    </xf>
    <xf numFmtId="180" fontId="33" fillId="0" borderId="18" xfId="95" applyNumberFormat="1" applyFont="1" applyBorder="1" applyAlignment="1">
      <alignment horizontal="center" vertical="center" wrapText="1"/>
      <protection/>
    </xf>
    <xf numFmtId="2" fontId="70" fillId="0" borderId="18" xfId="0" applyNumberFormat="1" applyFont="1" applyBorder="1" applyAlignment="1">
      <alignment horizontal="center" vertical="center" wrapText="1"/>
    </xf>
    <xf numFmtId="0" fontId="68" fillId="0" borderId="20" xfId="0" applyFont="1" applyBorder="1" applyAlignment="1">
      <alignment horizontal="justify" wrapText="1"/>
    </xf>
    <xf numFmtId="180" fontId="32" fillId="0" borderId="18" xfId="95" applyNumberFormat="1" applyFont="1" applyBorder="1" applyAlignment="1">
      <alignment horizontal="center" vertical="top"/>
      <protection/>
    </xf>
    <xf numFmtId="180" fontId="33" fillId="0" borderId="18" xfId="95" applyNumberFormat="1" applyFont="1" applyBorder="1" applyAlignment="1">
      <alignment horizontal="center" vertical="top"/>
      <protection/>
    </xf>
    <xf numFmtId="180" fontId="32" fillId="0" borderId="18" xfId="95" applyNumberFormat="1" applyFont="1" applyBorder="1" applyAlignment="1">
      <alignment horizontal="right"/>
      <protection/>
    </xf>
    <xf numFmtId="0" fontId="5" fillId="0" borderId="0" xfId="0" applyFont="1" applyBorder="1" applyAlignment="1">
      <alignment horizontal="justify" wrapText="1"/>
    </xf>
    <xf numFmtId="0" fontId="5" fillId="0" borderId="0" xfId="0" applyFont="1" applyBorder="1" applyAlignment="1">
      <alignment wrapText="1"/>
    </xf>
    <xf numFmtId="0" fontId="68" fillId="0" borderId="0" xfId="0" applyFont="1" applyBorder="1" applyAlignment="1">
      <alignment horizontal="justify" wrapText="1"/>
    </xf>
    <xf numFmtId="0" fontId="2" fillId="0" borderId="18" xfId="0" applyFont="1" applyFill="1" applyBorder="1" applyAlignment="1">
      <alignment/>
    </xf>
    <xf numFmtId="0" fontId="7" fillId="0" borderId="18" xfId="0" applyFont="1" applyFill="1" applyBorder="1" applyAlignment="1">
      <alignment horizontal="center" vertical="center" wrapText="1"/>
    </xf>
    <xf numFmtId="0" fontId="7" fillId="0" borderId="18" xfId="0" applyFont="1" applyFill="1" applyBorder="1" applyAlignment="1">
      <alignment vertical="center"/>
    </xf>
    <xf numFmtId="0" fontId="5"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wrapText="1"/>
      <protection/>
    </xf>
    <xf numFmtId="0" fontId="30" fillId="0" borderId="0" xfId="0" applyFont="1" applyBorder="1" applyAlignment="1">
      <alignment horizontal="center" vertical="center" wrapText="1"/>
    </xf>
    <xf numFmtId="0" fontId="31" fillId="0" borderId="0" xfId="0" applyNumberFormat="1" applyFont="1" applyFill="1" applyBorder="1" applyAlignment="1" applyProtection="1">
      <alignment vertical="center" wrapText="1"/>
      <protection/>
    </xf>
    <xf numFmtId="0" fontId="68" fillId="0" borderId="0" xfId="0" applyFont="1" applyBorder="1" applyAlignment="1">
      <alignment horizontal="center" vertical="center" wrapText="1"/>
    </xf>
    <xf numFmtId="2" fontId="68" fillId="0" borderId="0" xfId="0" applyNumberFormat="1" applyFont="1" applyBorder="1" applyAlignment="1">
      <alignment horizontal="center" vertical="center" wrapText="1"/>
    </xf>
    <xf numFmtId="180" fontId="32" fillId="0" borderId="0" xfId="95" applyNumberFormat="1" applyFont="1" applyBorder="1" applyAlignment="1">
      <alignment vertical="center"/>
      <protection/>
    </xf>
    <xf numFmtId="180" fontId="32" fillId="0" borderId="0" xfId="95" applyNumberFormat="1" applyFont="1" applyBorder="1" applyAlignment="1">
      <alignment horizontal="right"/>
      <protection/>
    </xf>
    <xf numFmtId="180" fontId="32" fillId="0" borderId="0" xfId="95" applyNumberFormat="1" applyFont="1" applyBorder="1">
      <alignment vertical="top"/>
      <protection/>
    </xf>
    <xf numFmtId="0" fontId="4" fillId="0" borderId="0" xfId="0" applyNumberFormat="1" applyFont="1" applyFill="1" applyBorder="1" applyAlignment="1" applyProtection="1">
      <alignment wrapText="1"/>
      <protection/>
    </xf>
    <xf numFmtId="1" fontId="68" fillId="0" borderId="0" xfId="0" applyNumberFormat="1" applyFont="1" applyBorder="1" applyAlignment="1" quotePrefix="1">
      <alignment horizontal="center" vertical="center" wrapText="1"/>
    </xf>
    <xf numFmtId="0" fontId="4" fillId="0" borderId="0" xfId="0" applyFont="1" applyFill="1" applyBorder="1" applyAlignment="1">
      <alignment horizontal="justify" vertical="center" wrapText="1"/>
    </xf>
    <xf numFmtId="180" fontId="32" fillId="0" borderId="0" xfId="95" applyNumberFormat="1" applyFont="1" applyBorder="1" applyAlignment="1">
      <alignment horizontal="center" vertical="top"/>
      <protection/>
    </xf>
    <xf numFmtId="180" fontId="33" fillId="0" borderId="0" xfId="95" applyNumberFormat="1" applyFont="1" applyBorder="1">
      <alignment vertical="top"/>
      <protection/>
    </xf>
    <xf numFmtId="0" fontId="4" fillId="0" borderId="0" xfId="0" applyNumberFormat="1" applyFont="1" applyFill="1" applyBorder="1" applyAlignment="1" applyProtection="1">
      <alignment vertical="top" wrapText="1"/>
      <protection/>
    </xf>
    <xf numFmtId="2" fontId="5" fillId="0" borderId="0" xfId="0" applyNumberFormat="1" applyFont="1" applyBorder="1" applyAlignment="1" quotePrefix="1">
      <alignment horizontal="center" vertical="center" wrapText="1"/>
    </xf>
    <xf numFmtId="0" fontId="4" fillId="0" borderId="0" xfId="0" applyFont="1" applyBorder="1" applyAlignment="1">
      <alignment vertical="center" wrapText="1"/>
    </xf>
    <xf numFmtId="180" fontId="33" fillId="0" borderId="0" xfId="95" applyNumberFormat="1" applyFont="1" applyBorder="1" applyAlignment="1">
      <alignment vertical="top" wrapText="1"/>
      <protection/>
    </xf>
    <xf numFmtId="0" fontId="5" fillId="0" borderId="0" xfId="0" applyFont="1" applyBorder="1" applyAlignment="1" quotePrefix="1">
      <alignment horizontal="center" vertical="center" wrapText="1"/>
    </xf>
    <xf numFmtId="2" fontId="4" fillId="0" borderId="0" xfId="0" applyNumberFormat="1" applyFont="1" applyBorder="1" applyAlignment="1">
      <alignment vertical="center" wrapText="1"/>
    </xf>
    <xf numFmtId="180" fontId="33" fillId="0" borderId="0" xfId="95" applyNumberFormat="1" applyFont="1" applyBorder="1" applyAlignment="1">
      <alignment horizontal="center" vertical="center" wrapText="1"/>
      <protection/>
    </xf>
    <xf numFmtId="49" fontId="33" fillId="0" borderId="0" xfId="95" applyNumberFormat="1" applyFont="1" applyBorder="1" applyAlignment="1">
      <alignment horizontal="center" vertical="center" wrapText="1"/>
      <protection/>
    </xf>
    <xf numFmtId="0" fontId="51" fillId="0" borderId="0" xfId="0" applyFont="1" applyBorder="1" applyAlignment="1" quotePrefix="1">
      <alignment horizontal="center" vertical="center" wrapText="1"/>
    </xf>
    <xf numFmtId="0" fontId="70" fillId="0" borderId="0" xfId="0" applyFont="1" applyBorder="1" applyAlignment="1" quotePrefix="1">
      <alignment horizontal="center" vertical="center" wrapText="1"/>
    </xf>
    <xf numFmtId="2" fontId="70" fillId="0" borderId="0" xfId="0" applyNumberFormat="1" applyFont="1" applyBorder="1" applyAlignment="1" quotePrefix="1">
      <alignment horizontal="center" vertical="center" wrapText="1"/>
    </xf>
    <xf numFmtId="2" fontId="70" fillId="0" borderId="0" xfId="0" applyNumberFormat="1" applyFont="1" applyBorder="1" applyAlignment="1">
      <alignment horizontal="center" vertical="center" wrapText="1"/>
    </xf>
    <xf numFmtId="180" fontId="4" fillId="0" borderId="0" xfId="95" applyNumberFormat="1" applyFont="1" applyBorder="1" applyAlignment="1">
      <alignment vertical="top" wrapText="1"/>
      <protection/>
    </xf>
    <xf numFmtId="180" fontId="33" fillId="0" borderId="0" xfId="95" applyNumberFormat="1" applyFont="1" applyBorder="1" applyAlignment="1">
      <alignment horizontal="center" vertical="top"/>
      <protection/>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horizontal="justify"/>
    </xf>
    <xf numFmtId="180" fontId="32" fillId="0" borderId="0" xfId="0" applyNumberFormat="1" applyFont="1" applyBorder="1" applyAlignment="1">
      <alignment vertical="justify"/>
    </xf>
    <xf numFmtId="0" fontId="4" fillId="0" borderId="0" xfId="0" applyFont="1" applyBorder="1" applyAlignment="1">
      <alignment horizontal="justify"/>
    </xf>
    <xf numFmtId="0" fontId="5" fillId="0" borderId="0" xfId="0" applyFont="1" applyBorder="1" applyAlignment="1">
      <alignment/>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80" fontId="32" fillId="0" borderId="18" xfId="95" applyNumberFormat="1" applyFont="1" applyBorder="1" applyAlignment="1">
      <alignment horizontal="center" vertical="top" wrapText="1"/>
      <protection/>
    </xf>
    <xf numFmtId="2" fontId="69" fillId="0" borderId="0" xfId="0" applyNumberFormat="1" applyFont="1" applyBorder="1" applyAlignment="1">
      <alignment vertical="center" wrapText="1"/>
    </xf>
    <xf numFmtId="180" fontId="32" fillId="0" borderId="21" xfId="95" applyNumberFormat="1" applyFont="1" applyBorder="1" applyAlignment="1">
      <alignment vertical="center"/>
      <protection/>
    </xf>
    <xf numFmtId="180" fontId="32" fillId="0" borderId="21" xfId="95" applyNumberFormat="1" applyFont="1" applyBorder="1">
      <alignment vertical="top"/>
      <protection/>
    </xf>
    <xf numFmtId="0" fontId="4" fillId="0" borderId="21" xfId="0" applyNumberFormat="1" applyFont="1" applyFill="1" applyBorder="1" applyAlignment="1" applyProtection="1">
      <alignment wrapText="1"/>
      <protection/>
    </xf>
    <xf numFmtId="0" fontId="4" fillId="0" borderId="21" xfId="0" applyFont="1" applyFill="1" applyBorder="1" applyAlignment="1">
      <alignment horizontal="justify" vertical="center" wrapText="1"/>
    </xf>
    <xf numFmtId="0" fontId="5" fillId="0" borderId="22" xfId="0" applyFont="1" applyBorder="1" applyAlignment="1">
      <alignment horizontal="justify" wrapText="1"/>
    </xf>
    <xf numFmtId="0" fontId="5" fillId="0" borderId="17" xfId="0" applyFont="1" applyBorder="1" applyAlignment="1">
      <alignment horizontal="justify" wrapText="1"/>
    </xf>
    <xf numFmtId="0" fontId="68" fillId="0" borderId="18" xfId="0" applyNumberFormat="1" applyFont="1" applyBorder="1" applyAlignment="1" quotePrefix="1">
      <alignment horizontal="center" vertical="center" wrapText="1"/>
    </xf>
    <xf numFmtId="0" fontId="5" fillId="0" borderId="23" xfId="0" applyFont="1" applyBorder="1" applyAlignment="1">
      <alignment horizontal="justify" wrapText="1"/>
    </xf>
    <xf numFmtId="49" fontId="68" fillId="0" borderId="18" xfId="0" applyNumberFormat="1" applyFont="1" applyBorder="1" applyAlignment="1" quotePrefix="1">
      <alignment horizontal="center" vertical="center" wrapText="1"/>
    </xf>
    <xf numFmtId="0" fontId="4" fillId="0" borderId="23" xfId="0" applyFont="1" applyBorder="1" applyAlignment="1">
      <alignment horizontal="justify" wrapText="1"/>
    </xf>
    <xf numFmtId="0" fontId="6" fillId="0" borderId="18" xfId="0" applyFont="1" applyFill="1" applyBorder="1" applyAlignment="1">
      <alignment/>
    </xf>
    <xf numFmtId="0" fontId="4" fillId="0" borderId="18" xfId="0" applyFont="1" applyFill="1" applyBorder="1" applyAlignment="1">
      <alignment/>
    </xf>
    <xf numFmtId="49" fontId="5" fillId="0" borderId="18" xfId="0" applyNumberFormat="1" applyFont="1" applyBorder="1" applyAlignment="1" quotePrefix="1">
      <alignment horizontal="center" vertical="center" wrapText="1"/>
    </xf>
    <xf numFmtId="0" fontId="4" fillId="0" borderId="20" xfId="0" applyFont="1" applyBorder="1" applyAlignment="1">
      <alignment horizontal="justify" wrapText="1"/>
    </xf>
    <xf numFmtId="0" fontId="2" fillId="0" borderId="0" xfId="0" applyNumberFormat="1" applyFont="1" applyFill="1" applyBorder="1" applyAlignment="1" applyProtection="1">
      <alignment horizontal="left" vertical="center" wrapText="1"/>
      <protection/>
    </xf>
    <xf numFmtId="0" fontId="30" fillId="0" borderId="24"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26" fillId="0" borderId="0" xfId="0" applyNumberFormat="1" applyFont="1" applyFill="1" applyBorder="1" applyAlignment="1" applyProtection="1">
      <alignment horizontal="center" vertical="top" wrapText="1"/>
      <protection/>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1" fillId="0" borderId="2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0" fillId="0" borderId="24" xfId="0" applyFont="1" applyBorder="1" applyAlignment="1">
      <alignment horizontal="center" vertical="center" wrapText="1"/>
    </xf>
    <xf numFmtId="0" fontId="30" fillId="0" borderId="17" xfId="0" applyFont="1" applyBorder="1" applyAlignment="1">
      <alignment horizontal="center" vertical="center" wrapText="1"/>
    </xf>
    <xf numFmtId="0" fontId="2" fillId="0" borderId="0" xfId="0" applyFont="1" applyAlignment="1">
      <alignment horizontal="left" vertical="center" wrapText="1"/>
    </xf>
    <xf numFmtId="0" fontId="6" fillId="0" borderId="0" xfId="0" applyNumberFormat="1" applyFont="1" applyFill="1" applyAlignment="1" applyProtection="1">
      <alignment horizontal="left" vertical="top"/>
      <protection/>
    </xf>
    <xf numFmtId="0" fontId="5" fillId="0" borderId="0" xfId="0" applyNumberFormat="1" applyFont="1" applyFill="1" applyBorder="1" applyAlignment="1" applyProtection="1">
      <alignment horizontal="center" vertical="top" wrapText="1"/>
      <protection/>
    </xf>
    <xf numFmtId="0" fontId="7" fillId="0" borderId="27" xfId="0" applyFont="1" applyFill="1" applyBorder="1" applyAlignment="1">
      <alignment horizontal="center" vertical="center"/>
    </xf>
    <xf numFmtId="0" fontId="7" fillId="0" borderId="21" xfId="0" applyFont="1" applyFill="1" applyBorder="1" applyAlignment="1">
      <alignment horizontal="center" vertical="center"/>
    </xf>
    <xf numFmtId="0" fontId="3" fillId="0" borderId="0" xfId="0" applyNumberFormat="1" applyFont="1" applyFill="1" applyBorder="1" applyAlignment="1" applyProtection="1">
      <alignment horizontal="center" vertical="center" wrapText="1"/>
      <protection/>
    </xf>
    <xf numFmtId="0" fontId="2" fillId="0" borderId="0" xfId="0" applyFont="1" applyBorder="1" applyAlignment="1">
      <alignment horizontal="left" vertical="center" wrapText="1"/>
    </xf>
    <xf numFmtId="49" fontId="32" fillId="0" borderId="18" xfId="95" applyNumberFormat="1" applyFont="1" applyBorder="1" applyAlignment="1">
      <alignment horizontal="center" vertical="top" wrapText="1"/>
      <protection/>
    </xf>
  </cellXfs>
  <cellStyles count="10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meresha_07"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Итог" xfId="96"/>
    <cellStyle name="Итог 2" xfId="97"/>
    <cellStyle name="Контрольная ячейка" xfId="98"/>
    <cellStyle name="Контрольная ячейка 2" xfId="99"/>
    <cellStyle name="Название" xfId="100"/>
    <cellStyle name="Название 2" xfId="101"/>
    <cellStyle name="Нейтральный" xfId="102"/>
    <cellStyle name="Нейтральный 2" xfId="103"/>
    <cellStyle name="Обычный 2" xfId="104"/>
    <cellStyle name="Обычный 3" xfId="105"/>
    <cellStyle name="Обычный 4" xfId="106"/>
    <cellStyle name="Плохой" xfId="107"/>
    <cellStyle name="Плохой 2" xfId="108"/>
    <cellStyle name="Пояснение" xfId="109"/>
    <cellStyle name="Пояснение 2" xfId="110"/>
    <cellStyle name="Примечание" xfId="111"/>
    <cellStyle name="Примечание 2" xfId="112"/>
    <cellStyle name="Percent" xfId="113"/>
    <cellStyle name="Связанная ячейка" xfId="114"/>
    <cellStyle name="Связанная ячейка 2" xfId="115"/>
    <cellStyle name="Стиль 1" xfId="116"/>
    <cellStyle name="Текст предупреждения" xfId="117"/>
    <cellStyle name="Текст предупреждения 2" xfId="118"/>
    <cellStyle name="Comma" xfId="119"/>
    <cellStyle name="Comma [0]" xfId="120"/>
    <cellStyle name="Хороший" xfId="121"/>
    <cellStyle name="Хороший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355"/>
  <sheetViews>
    <sheetView tabSelected="1" zoomScale="77" zoomScaleNormal="77" zoomScalePageLayoutView="0" workbookViewId="0" topLeftCell="B232">
      <selection activeCell="G241" sqref="G241"/>
    </sheetView>
  </sheetViews>
  <sheetFormatPr defaultColWidth="7.8515625" defaultRowHeight="12.75"/>
  <cols>
    <col min="1" max="1" width="3.28125" style="3" hidden="1" customWidth="1"/>
    <col min="2" max="2" width="16.7109375" style="3" customWidth="1"/>
    <col min="3" max="3" width="13.8515625" style="3" customWidth="1"/>
    <col min="4" max="4" width="14.8515625" style="3" customWidth="1"/>
    <col min="5" max="5" width="70.28125" style="3" customWidth="1"/>
    <col min="6" max="6" width="122.57421875" style="3" customWidth="1"/>
    <col min="7" max="7" width="21.421875" style="3" customWidth="1"/>
    <col min="8" max="8" width="20.00390625" style="3" customWidth="1"/>
    <col min="9" max="9" width="21.140625" style="3" customWidth="1"/>
    <col min="10" max="10" width="16.421875" style="49" customWidth="1"/>
    <col min="11" max="11" width="14.7109375" style="49" customWidth="1"/>
    <col min="12" max="150" width="7.8515625" style="49" customWidth="1"/>
    <col min="151" max="16384" width="7.8515625" style="4" customWidth="1"/>
  </cols>
  <sheetData>
    <row r="1" spans="1:150" s="2" customFormat="1" ht="13.5" customHeight="1" hidden="1">
      <c r="A1" s="1"/>
      <c r="B1" s="143"/>
      <c r="C1" s="143"/>
      <c r="D1" s="143"/>
      <c r="E1" s="143"/>
      <c r="F1" s="143"/>
      <c r="G1" s="143"/>
      <c r="H1" s="143"/>
      <c r="I1" s="143"/>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row>
    <row r="2" spans="7:9" ht="104.25" customHeight="1" hidden="1">
      <c r="G2" s="134" t="s">
        <v>69</v>
      </c>
      <c r="H2" s="134"/>
      <c r="I2" s="134"/>
    </row>
    <row r="3" spans="2:9" ht="60" customHeight="1" hidden="1">
      <c r="B3" s="135" t="s">
        <v>68</v>
      </c>
      <c r="C3" s="144"/>
      <c r="D3" s="144"/>
      <c r="E3" s="144"/>
      <c r="F3" s="144"/>
      <c r="G3" s="144"/>
      <c r="H3" s="144"/>
      <c r="I3" s="144"/>
    </row>
    <row r="4" spans="2:9" ht="18" customHeight="1" hidden="1">
      <c r="B4" s="11"/>
      <c r="C4" s="12"/>
      <c r="D4" s="12"/>
      <c r="E4" s="12"/>
      <c r="F4" s="13"/>
      <c r="G4" s="13"/>
      <c r="H4" s="14"/>
      <c r="I4" s="15" t="s">
        <v>11</v>
      </c>
    </row>
    <row r="5" spans="1:9" ht="103.5" customHeight="1" hidden="1">
      <c r="A5" s="5"/>
      <c r="B5" s="16" t="s">
        <v>17</v>
      </c>
      <c r="C5" s="16" t="s">
        <v>18</v>
      </c>
      <c r="D5" s="17" t="s">
        <v>19</v>
      </c>
      <c r="E5" s="18" t="s">
        <v>20</v>
      </c>
      <c r="F5" s="19" t="s">
        <v>12</v>
      </c>
      <c r="G5" s="20" t="s">
        <v>0</v>
      </c>
      <c r="H5" s="19" t="s">
        <v>1</v>
      </c>
      <c r="I5" s="19" t="s">
        <v>13</v>
      </c>
    </row>
    <row r="6" spans="1:150" s="37" customFormat="1" ht="37.5" customHeight="1" hidden="1">
      <c r="A6" s="36"/>
      <c r="B6" s="30" t="s">
        <v>21</v>
      </c>
      <c r="C6" s="31"/>
      <c r="D6" s="32"/>
      <c r="E6" s="34" t="s">
        <v>70</v>
      </c>
      <c r="F6" s="21"/>
      <c r="G6" s="21">
        <f>G7</f>
        <v>13687082</v>
      </c>
      <c r="H6" s="21">
        <f>H7</f>
        <v>7861697</v>
      </c>
      <c r="I6" s="21">
        <f>G6+H6</f>
        <v>21548779</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row>
    <row r="7" spans="1:150" s="38" customFormat="1" ht="39" customHeight="1" hidden="1" thickBot="1">
      <c r="A7" s="7"/>
      <c r="B7" s="30" t="s">
        <v>22</v>
      </c>
      <c r="C7" s="31"/>
      <c r="D7" s="32"/>
      <c r="E7" s="34" t="s">
        <v>70</v>
      </c>
      <c r="F7" s="22"/>
      <c r="G7" s="21">
        <f>G29</f>
        <v>13687082</v>
      </c>
      <c r="H7" s="22">
        <f>SUM(H8:H27)</f>
        <v>7861697</v>
      </c>
      <c r="I7" s="21">
        <f aca="true" t="shared" si="0" ref="I7:I28">G7+H7</f>
        <v>21548779</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row>
    <row r="8" spans="1:150" s="38" customFormat="1" ht="38.25" customHeight="1" hidden="1" thickBot="1">
      <c r="A8" s="7"/>
      <c r="B8" s="30" t="s">
        <v>36</v>
      </c>
      <c r="C8" s="30">
        <v>1162</v>
      </c>
      <c r="D8" s="33" t="s">
        <v>37</v>
      </c>
      <c r="E8" s="60" t="s">
        <v>38</v>
      </c>
      <c r="F8" s="23" t="s">
        <v>71</v>
      </c>
      <c r="G8" s="22">
        <v>550000</v>
      </c>
      <c r="H8" s="22"/>
      <c r="I8" s="21">
        <f t="shared" si="0"/>
        <v>550000</v>
      </c>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row>
    <row r="9" spans="1:150" s="38" customFormat="1" ht="83.25" customHeight="1" hidden="1">
      <c r="A9" s="7"/>
      <c r="B9" s="30" t="s">
        <v>23</v>
      </c>
      <c r="C9" s="30">
        <v>1020</v>
      </c>
      <c r="D9" s="33" t="s">
        <v>2</v>
      </c>
      <c r="E9" s="34" t="s">
        <v>29</v>
      </c>
      <c r="F9" s="23"/>
      <c r="G9" s="22"/>
      <c r="H9" s="22"/>
      <c r="I9" s="21">
        <f t="shared" si="0"/>
        <v>0</v>
      </c>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row>
    <row r="10" spans="1:150" s="38" customFormat="1" ht="40.5" customHeight="1" hidden="1">
      <c r="A10" s="7"/>
      <c r="B10" s="30" t="s">
        <v>24</v>
      </c>
      <c r="C10" s="30">
        <v>2180</v>
      </c>
      <c r="D10" s="33" t="s">
        <v>3</v>
      </c>
      <c r="E10" s="34" t="s">
        <v>30</v>
      </c>
      <c r="F10" s="23"/>
      <c r="G10" s="39"/>
      <c r="H10" s="39"/>
      <c r="I10" s="21">
        <f t="shared" si="0"/>
        <v>0</v>
      </c>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row>
    <row r="11" spans="1:150" s="38" customFormat="1" ht="82.5" customHeight="1" hidden="1">
      <c r="A11" s="7"/>
      <c r="B11" s="30" t="s">
        <v>25</v>
      </c>
      <c r="C11" s="30">
        <v>3160</v>
      </c>
      <c r="D11" s="33" t="s">
        <v>4</v>
      </c>
      <c r="E11" s="34" t="s">
        <v>31</v>
      </c>
      <c r="F11" s="24"/>
      <c r="G11" s="39"/>
      <c r="H11" s="39"/>
      <c r="I11" s="21">
        <f t="shared" si="0"/>
        <v>0</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row>
    <row r="12" spans="1:150" s="38" customFormat="1" ht="48.75" customHeight="1" hidden="1">
      <c r="A12" s="7"/>
      <c r="B12" s="30" t="s">
        <v>26</v>
      </c>
      <c r="C12" s="30">
        <v>3240</v>
      </c>
      <c r="D12" s="35">
        <v>1050</v>
      </c>
      <c r="E12" s="34" t="s">
        <v>27</v>
      </c>
      <c r="F12" s="25"/>
      <c r="G12" s="39"/>
      <c r="H12" s="39"/>
      <c r="I12" s="21">
        <f t="shared" si="0"/>
        <v>0</v>
      </c>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row>
    <row r="13" spans="1:150" s="46" customFormat="1" ht="48.75" customHeight="1" hidden="1" thickBot="1">
      <c r="A13" s="30"/>
      <c r="B13" s="30" t="s">
        <v>39</v>
      </c>
      <c r="C13" s="30">
        <v>3242</v>
      </c>
      <c r="D13" s="33" t="s">
        <v>33</v>
      </c>
      <c r="E13" s="60" t="s">
        <v>40</v>
      </c>
      <c r="F13" s="59" t="s">
        <v>72</v>
      </c>
      <c r="G13" s="47">
        <v>1501000</v>
      </c>
      <c r="H13" s="34"/>
      <c r="I13" s="21">
        <f t="shared" si="0"/>
        <v>1501000</v>
      </c>
      <c r="J13" s="52"/>
      <c r="K13" s="53"/>
      <c r="L13" s="53"/>
      <c r="M13" s="54"/>
      <c r="N13" s="52"/>
      <c r="O13" s="53"/>
      <c r="P13" s="53"/>
      <c r="Q13" s="54"/>
      <c r="R13" s="52"/>
      <c r="S13" s="53"/>
      <c r="T13" s="53"/>
      <c r="U13" s="54"/>
      <c r="V13" s="52"/>
      <c r="W13" s="53"/>
      <c r="X13" s="53"/>
      <c r="Y13" s="54"/>
      <c r="Z13" s="52"/>
      <c r="AA13" s="53"/>
      <c r="AB13" s="53"/>
      <c r="AC13" s="54"/>
      <c r="AD13" s="52"/>
      <c r="AE13" s="53"/>
      <c r="AF13" s="53"/>
      <c r="AG13" s="54"/>
      <c r="AH13" s="52"/>
      <c r="AI13" s="53"/>
      <c r="AJ13" s="53"/>
      <c r="AK13" s="54"/>
      <c r="AL13" s="52"/>
      <c r="AM13" s="53"/>
      <c r="AN13" s="53"/>
      <c r="AO13" s="54"/>
      <c r="AP13" s="52"/>
      <c r="AQ13" s="53"/>
      <c r="AR13" s="53"/>
      <c r="AS13" s="54"/>
      <c r="AT13" s="52"/>
      <c r="AU13" s="53"/>
      <c r="AV13" s="53"/>
      <c r="AW13" s="54"/>
      <c r="AX13" s="52"/>
      <c r="AY13" s="53"/>
      <c r="AZ13" s="53"/>
      <c r="BA13" s="54"/>
      <c r="BB13" s="52"/>
      <c r="BC13" s="53"/>
      <c r="BD13" s="53"/>
      <c r="BE13" s="54"/>
      <c r="BF13" s="52"/>
      <c r="BG13" s="53"/>
      <c r="BH13" s="53"/>
      <c r="BI13" s="54"/>
      <c r="BJ13" s="52"/>
      <c r="BK13" s="53"/>
      <c r="BL13" s="53"/>
      <c r="BM13" s="54"/>
      <c r="BN13" s="52"/>
      <c r="BO13" s="53"/>
      <c r="BP13" s="53"/>
      <c r="BQ13" s="54"/>
      <c r="BR13" s="52"/>
      <c r="BS13" s="53"/>
      <c r="BT13" s="53"/>
      <c r="BU13" s="54"/>
      <c r="BV13" s="52"/>
      <c r="BW13" s="53"/>
      <c r="BX13" s="53"/>
      <c r="BY13" s="54"/>
      <c r="BZ13" s="52"/>
      <c r="CA13" s="53"/>
      <c r="CB13" s="53"/>
      <c r="CC13" s="54"/>
      <c r="CD13" s="52"/>
      <c r="CE13" s="53"/>
      <c r="CF13" s="53"/>
      <c r="CG13" s="54"/>
      <c r="CH13" s="52"/>
      <c r="CI13" s="53"/>
      <c r="CJ13" s="53"/>
      <c r="CK13" s="54"/>
      <c r="CL13" s="52"/>
      <c r="CM13" s="53"/>
      <c r="CN13" s="53"/>
      <c r="CO13" s="54"/>
      <c r="CP13" s="52"/>
      <c r="CQ13" s="53"/>
      <c r="CR13" s="53"/>
      <c r="CS13" s="54"/>
      <c r="CT13" s="52"/>
      <c r="CU13" s="53"/>
      <c r="CV13" s="53"/>
      <c r="CW13" s="54"/>
      <c r="CX13" s="52"/>
      <c r="CY13" s="53"/>
      <c r="CZ13" s="53"/>
      <c r="DA13" s="54"/>
      <c r="DB13" s="52"/>
      <c r="DC13" s="53"/>
      <c r="DD13" s="53"/>
      <c r="DE13" s="54"/>
      <c r="DF13" s="52"/>
      <c r="DG13" s="53"/>
      <c r="DH13" s="53"/>
      <c r="DI13" s="54"/>
      <c r="DJ13" s="52"/>
      <c r="DK13" s="53"/>
      <c r="DL13" s="53"/>
      <c r="DM13" s="54"/>
      <c r="DN13" s="52"/>
      <c r="DO13" s="53"/>
      <c r="DP13" s="53"/>
      <c r="DQ13" s="54"/>
      <c r="DR13" s="52"/>
      <c r="DS13" s="53"/>
      <c r="DT13" s="53"/>
      <c r="DU13" s="54"/>
      <c r="DV13" s="52"/>
      <c r="DW13" s="53"/>
      <c r="DX13" s="53"/>
      <c r="DY13" s="54"/>
      <c r="DZ13" s="52"/>
      <c r="EA13" s="53"/>
      <c r="EB13" s="53"/>
      <c r="EC13" s="54"/>
      <c r="ED13" s="52"/>
      <c r="EE13" s="53"/>
      <c r="EF13" s="53"/>
      <c r="EG13" s="54"/>
      <c r="EH13" s="52"/>
      <c r="EI13" s="53"/>
      <c r="EJ13" s="53"/>
      <c r="EK13" s="54"/>
      <c r="EL13" s="52"/>
      <c r="EM13" s="53"/>
      <c r="EN13" s="53"/>
      <c r="EO13" s="54"/>
      <c r="EP13" s="52"/>
      <c r="EQ13" s="53"/>
      <c r="ER13" s="53"/>
      <c r="ES13" s="54"/>
      <c r="ET13" s="52"/>
    </row>
    <row r="14" spans="1:150" s="9" customFormat="1" ht="35.25" customHeight="1" hidden="1" thickBot="1">
      <c r="A14" s="7"/>
      <c r="B14" s="30" t="s">
        <v>41</v>
      </c>
      <c r="C14" s="30">
        <v>4082</v>
      </c>
      <c r="D14" s="33" t="s">
        <v>16</v>
      </c>
      <c r="E14" s="60" t="s">
        <v>42</v>
      </c>
      <c r="F14" s="26" t="s">
        <v>73</v>
      </c>
      <c r="G14" s="39">
        <v>50000</v>
      </c>
      <c r="H14" s="39"/>
      <c r="I14" s="21">
        <f t="shared" si="0"/>
        <v>50000</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row>
    <row r="15" spans="1:150" s="9" customFormat="1" ht="40.5" customHeight="1" hidden="1" thickBot="1">
      <c r="A15" s="7"/>
      <c r="B15" s="62" t="s">
        <v>43</v>
      </c>
      <c r="C15" s="62">
        <v>5032</v>
      </c>
      <c r="D15" s="63" t="s">
        <v>6</v>
      </c>
      <c r="E15" s="61" t="s">
        <v>44</v>
      </c>
      <c r="F15" s="27" t="s">
        <v>74</v>
      </c>
      <c r="G15" s="22">
        <v>2700000</v>
      </c>
      <c r="H15" s="22">
        <v>517250</v>
      </c>
      <c r="I15" s="21">
        <f t="shared" si="0"/>
        <v>3217250</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row>
    <row r="16" spans="1:150" s="9" customFormat="1" ht="46.5" customHeight="1" hidden="1" thickBot="1">
      <c r="A16" s="7"/>
      <c r="B16" s="62" t="s">
        <v>45</v>
      </c>
      <c r="C16" s="62">
        <v>6013</v>
      </c>
      <c r="D16" s="63" t="s">
        <v>5</v>
      </c>
      <c r="E16" s="60" t="s">
        <v>46</v>
      </c>
      <c r="F16" s="65" t="s">
        <v>75</v>
      </c>
      <c r="G16" s="22">
        <v>366000</v>
      </c>
      <c r="H16" s="22"/>
      <c r="I16" s="21">
        <f t="shared" si="0"/>
        <v>366000</v>
      </c>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row>
    <row r="17" spans="1:150" s="9" customFormat="1" ht="59.25" customHeight="1" hidden="1" thickBot="1">
      <c r="A17" s="7"/>
      <c r="B17" s="62" t="s">
        <v>47</v>
      </c>
      <c r="C17" s="62">
        <v>6020</v>
      </c>
      <c r="D17" s="63" t="s">
        <v>5</v>
      </c>
      <c r="E17" s="60" t="s">
        <v>48</v>
      </c>
      <c r="F17" s="64" t="s">
        <v>76</v>
      </c>
      <c r="G17" s="22">
        <v>1230000</v>
      </c>
      <c r="H17" s="22"/>
      <c r="I17" s="21">
        <f t="shared" si="0"/>
        <v>1230000</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row>
    <row r="18" spans="1:150" s="9" customFormat="1" ht="63" customHeight="1" hidden="1" thickBot="1">
      <c r="A18" s="7"/>
      <c r="B18" s="30" t="s">
        <v>49</v>
      </c>
      <c r="C18" s="30">
        <v>6030</v>
      </c>
      <c r="D18" s="33" t="s">
        <v>5</v>
      </c>
      <c r="E18" s="60" t="s">
        <v>50</v>
      </c>
      <c r="F18" s="28" t="s">
        <v>77</v>
      </c>
      <c r="G18" s="22"/>
      <c r="H18" s="22">
        <v>2176447</v>
      </c>
      <c r="I18" s="21">
        <f t="shared" si="0"/>
        <v>2176447</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row>
    <row r="19" spans="1:150" s="9" customFormat="1" ht="48.75" customHeight="1" hidden="1" thickBot="1">
      <c r="A19" s="40"/>
      <c r="B19" s="30" t="s">
        <v>49</v>
      </c>
      <c r="C19" s="30">
        <v>6030</v>
      </c>
      <c r="D19" s="33" t="s">
        <v>5</v>
      </c>
      <c r="E19" s="60" t="s">
        <v>50</v>
      </c>
      <c r="F19" s="28" t="s">
        <v>78</v>
      </c>
      <c r="G19" s="22">
        <v>6033530</v>
      </c>
      <c r="H19" s="22"/>
      <c r="I19" s="21">
        <f t="shared" si="0"/>
        <v>6033530</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row>
    <row r="20" spans="1:150" s="9" customFormat="1" ht="45.75" customHeight="1" hidden="1" thickBot="1">
      <c r="A20" s="7"/>
      <c r="B20" s="30" t="s">
        <v>51</v>
      </c>
      <c r="C20" s="30">
        <v>7130</v>
      </c>
      <c r="D20" s="33" t="s">
        <v>7</v>
      </c>
      <c r="E20" s="60" t="s">
        <v>52</v>
      </c>
      <c r="F20" s="27" t="s">
        <v>79</v>
      </c>
      <c r="G20" s="22">
        <v>100000</v>
      </c>
      <c r="H20" s="22"/>
      <c r="I20" s="21">
        <f t="shared" si="0"/>
        <v>100000</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row>
    <row r="21" spans="1:150" s="9" customFormat="1" ht="42" customHeight="1" hidden="1" thickBot="1">
      <c r="A21" s="7"/>
      <c r="B21" s="30" t="s">
        <v>51</v>
      </c>
      <c r="C21" s="30">
        <v>7130</v>
      </c>
      <c r="D21" s="33" t="s">
        <v>7</v>
      </c>
      <c r="E21" s="60" t="s">
        <v>52</v>
      </c>
      <c r="F21" s="65" t="s">
        <v>80</v>
      </c>
      <c r="G21" s="22"/>
      <c r="H21" s="22">
        <v>150000</v>
      </c>
      <c r="I21" s="21">
        <f t="shared" si="0"/>
        <v>150000</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row>
    <row r="22" spans="1:150" s="9" customFormat="1" ht="59.25" customHeight="1" hidden="1" thickBot="1">
      <c r="A22" s="7"/>
      <c r="B22" s="30" t="s">
        <v>65</v>
      </c>
      <c r="C22" s="30">
        <v>7360</v>
      </c>
      <c r="D22" s="33" t="s">
        <v>66</v>
      </c>
      <c r="E22" s="60" t="s">
        <v>67</v>
      </c>
      <c r="F22" s="28" t="s">
        <v>77</v>
      </c>
      <c r="G22" s="22"/>
      <c r="H22" s="22">
        <v>2300000</v>
      </c>
      <c r="I22" s="21">
        <f t="shared" si="0"/>
        <v>2300000</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row>
    <row r="23" spans="1:150" s="9" customFormat="1" ht="42" customHeight="1" hidden="1" thickBot="1">
      <c r="A23" s="7"/>
      <c r="B23" s="57" t="s">
        <v>57</v>
      </c>
      <c r="C23" s="58">
        <v>7440</v>
      </c>
      <c r="D23" s="56" t="s">
        <v>58</v>
      </c>
      <c r="E23" s="60" t="s">
        <v>59</v>
      </c>
      <c r="F23" s="28" t="s">
        <v>81</v>
      </c>
      <c r="G23" s="22">
        <v>1000000</v>
      </c>
      <c r="H23" s="22">
        <v>2500000</v>
      </c>
      <c r="I23" s="21">
        <f t="shared" si="0"/>
        <v>3500000</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row>
    <row r="24" spans="1:150" s="9" customFormat="1" ht="58.5" customHeight="1" hidden="1" thickBot="1">
      <c r="A24" s="7"/>
      <c r="B24" s="57" t="s">
        <v>53</v>
      </c>
      <c r="C24" s="58">
        <v>8340</v>
      </c>
      <c r="D24" s="56" t="s">
        <v>54</v>
      </c>
      <c r="E24" s="60" t="s">
        <v>55</v>
      </c>
      <c r="F24" s="27" t="s">
        <v>82</v>
      </c>
      <c r="G24" s="22"/>
      <c r="H24" s="22">
        <v>216000</v>
      </c>
      <c r="I24" s="21">
        <f t="shared" si="0"/>
        <v>216000</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row>
    <row r="25" spans="1:150" s="9" customFormat="1" ht="24" customHeight="1" hidden="1">
      <c r="A25" s="7"/>
      <c r="B25" s="30" t="s">
        <v>28</v>
      </c>
      <c r="C25" s="30">
        <v>8000</v>
      </c>
      <c r="D25" s="33" t="s">
        <v>8</v>
      </c>
      <c r="E25" s="34" t="s">
        <v>9</v>
      </c>
      <c r="F25" s="23" t="s">
        <v>15</v>
      </c>
      <c r="G25" s="22">
        <v>0</v>
      </c>
      <c r="H25" s="22"/>
      <c r="I25" s="21">
        <f t="shared" si="0"/>
        <v>0</v>
      </c>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row>
    <row r="26" spans="1:150" s="9" customFormat="1" ht="44.25" customHeight="1" hidden="1" thickBot="1">
      <c r="A26" s="7"/>
      <c r="B26" s="30" t="s">
        <v>56</v>
      </c>
      <c r="C26" s="30">
        <v>8311</v>
      </c>
      <c r="D26" s="33" t="s">
        <v>34</v>
      </c>
      <c r="E26" s="60" t="s">
        <v>35</v>
      </c>
      <c r="F26" s="27" t="s">
        <v>83</v>
      </c>
      <c r="G26" s="22"/>
      <c r="H26" s="22">
        <v>2000</v>
      </c>
      <c r="I26" s="21">
        <f t="shared" si="0"/>
        <v>2000</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row>
    <row r="27" spans="1:150" s="9" customFormat="1" ht="43.5" customHeight="1" hidden="1" thickBot="1">
      <c r="A27" s="7"/>
      <c r="B27" s="30" t="s">
        <v>60</v>
      </c>
      <c r="C27" s="30">
        <v>8410</v>
      </c>
      <c r="D27" s="33" t="s">
        <v>61</v>
      </c>
      <c r="E27" s="61" t="s">
        <v>62</v>
      </c>
      <c r="F27" s="23" t="s">
        <v>84</v>
      </c>
      <c r="G27" s="22">
        <v>156552</v>
      </c>
      <c r="H27" s="22"/>
      <c r="I27" s="21">
        <f t="shared" si="0"/>
        <v>156552</v>
      </c>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row>
    <row r="28" spans="1:150" s="9" customFormat="1" ht="44.25" customHeight="1" hidden="1">
      <c r="A28" s="7"/>
      <c r="B28" s="30" t="s">
        <v>28</v>
      </c>
      <c r="C28" s="30">
        <v>8000</v>
      </c>
      <c r="D28" s="33" t="s">
        <v>8</v>
      </c>
      <c r="E28" s="34" t="s">
        <v>9</v>
      </c>
      <c r="F28" s="29" t="s">
        <v>32</v>
      </c>
      <c r="G28" s="22">
        <v>0</v>
      </c>
      <c r="H28" s="22"/>
      <c r="I28" s="21">
        <f t="shared" si="0"/>
        <v>0</v>
      </c>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row>
    <row r="29" spans="1:150" s="9" customFormat="1" ht="18.75" customHeight="1" hidden="1">
      <c r="A29" s="7"/>
      <c r="B29" s="41"/>
      <c r="C29" s="41"/>
      <c r="D29" s="42"/>
      <c r="E29" s="43" t="s">
        <v>10</v>
      </c>
      <c r="F29" s="44"/>
      <c r="G29" s="45">
        <f>SUM(G8:G28)</f>
        <v>13687082</v>
      </c>
      <c r="H29" s="45">
        <f>SUM(H8:H28)</f>
        <v>7861697</v>
      </c>
      <c r="I29" s="21">
        <f>G29+H29</f>
        <v>21548779</v>
      </c>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row>
    <row r="30" ht="12.75" customHeight="1" hidden="1">
      <c r="F30" s="6" t="s">
        <v>14</v>
      </c>
    </row>
    <row r="31" spans="2:9" ht="23.25" customHeight="1" hidden="1">
      <c r="B31" s="142"/>
      <c r="C31" s="142"/>
      <c r="D31" s="142"/>
      <c r="E31" s="142"/>
      <c r="F31" s="142"/>
      <c r="G31" s="142"/>
      <c r="H31" s="142"/>
      <c r="I31" s="142"/>
    </row>
    <row r="32" spans="2:9" ht="15.75" customHeight="1" hidden="1">
      <c r="B32" s="131"/>
      <c r="C32" s="131"/>
      <c r="D32" s="131"/>
      <c r="E32" s="131"/>
      <c r="F32" s="131"/>
      <c r="G32" s="131"/>
      <c r="H32" s="131"/>
      <c r="I32" s="131"/>
    </row>
    <row r="33" spans="2:9" ht="29.25" customHeight="1" hidden="1">
      <c r="B33" s="131"/>
      <c r="C33" s="131"/>
      <c r="D33" s="131"/>
      <c r="E33" s="131"/>
      <c r="F33" s="131"/>
      <c r="G33" s="131"/>
      <c r="H33" s="131"/>
      <c r="I33" s="131"/>
    </row>
    <row r="34" ht="12.75" hidden="1"/>
    <row r="35" spans="1:150" s="9" customFormat="1" ht="18.75" hidden="1">
      <c r="A35" s="7"/>
      <c r="B35" s="8" t="s">
        <v>63</v>
      </c>
      <c r="C35" s="7"/>
      <c r="D35" s="7"/>
      <c r="E35" s="7"/>
      <c r="G35" s="10" t="s">
        <v>64</v>
      </c>
      <c r="H35" s="7"/>
      <c r="I35" s="7"/>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row>
    <row r="36" ht="12.75" hidden="1"/>
    <row r="37" spans="7:10" ht="59.25" customHeight="1" hidden="1">
      <c r="G37" s="134" t="s">
        <v>109</v>
      </c>
      <c r="H37" s="134"/>
      <c r="I37" s="134"/>
      <c r="J37" s="134"/>
    </row>
    <row r="38" spans="2:9" ht="61.5" customHeight="1" hidden="1">
      <c r="B38" s="135" t="s">
        <v>68</v>
      </c>
      <c r="C38" s="135"/>
      <c r="D38" s="135"/>
      <c r="E38" s="135"/>
      <c r="F38" s="135"/>
      <c r="G38" s="135"/>
      <c r="H38" s="135"/>
      <c r="I38" s="135"/>
    </row>
    <row r="39" spans="2:9" ht="18.75" hidden="1">
      <c r="B39" s="11"/>
      <c r="C39" s="12"/>
      <c r="D39" s="12"/>
      <c r="E39" s="12"/>
      <c r="F39" s="13"/>
      <c r="G39" s="13"/>
      <c r="H39" s="14"/>
      <c r="I39" s="15" t="s">
        <v>11</v>
      </c>
    </row>
    <row r="40" spans="2:9" ht="79.5" hidden="1">
      <c r="B40" s="16" t="s">
        <v>17</v>
      </c>
      <c r="C40" s="16" t="s">
        <v>18</v>
      </c>
      <c r="D40" s="17" t="s">
        <v>19</v>
      </c>
      <c r="E40" s="18" t="s">
        <v>20</v>
      </c>
      <c r="F40" s="19" t="s">
        <v>12</v>
      </c>
      <c r="G40" s="20" t="s">
        <v>0</v>
      </c>
      <c r="H40" s="19" t="s">
        <v>1</v>
      </c>
      <c r="I40" s="19" t="s">
        <v>13</v>
      </c>
    </row>
    <row r="41" spans="2:9" ht="18.75" hidden="1">
      <c r="B41" s="30" t="s">
        <v>21</v>
      </c>
      <c r="C41" s="31"/>
      <c r="D41" s="32"/>
      <c r="E41" s="34" t="s">
        <v>70</v>
      </c>
      <c r="F41" s="21"/>
      <c r="G41" s="21">
        <f>G42</f>
        <v>16047582</v>
      </c>
      <c r="H41" s="21">
        <f>H42</f>
        <v>22050638</v>
      </c>
      <c r="I41" s="21">
        <f>G41+H41</f>
        <v>38098220</v>
      </c>
    </row>
    <row r="42" spans="2:9" ht="18.75" hidden="1">
      <c r="B42" s="30" t="s">
        <v>22</v>
      </c>
      <c r="C42" s="31"/>
      <c r="D42" s="32"/>
      <c r="E42" s="34" t="s">
        <v>70</v>
      </c>
      <c r="F42" s="22"/>
      <c r="G42" s="21">
        <f>G73</f>
        <v>16047582</v>
      </c>
      <c r="H42" s="22">
        <f>SUM(H43:H67)</f>
        <v>22050638</v>
      </c>
      <c r="I42" s="21">
        <f aca="true" t="shared" si="1" ref="I42:I72">G42+H42</f>
        <v>38098220</v>
      </c>
    </row>
    <row r="43" spans="2:9" ht="38.25" hidden="1" thickBot="1">
      <c r="B43" s="30" t="s">
        <v>36</v>
      </c>
      <c r="C43" s="30">
        <v>1162</v>
      </c>
      <c r="D43" s="33" t="s">
        <v>37</v>
      </c>
      <c r="E43" s="60" t="s">
        <v>38</v>
      </c>
      <c r="F43" s="23" t="s">
        <v>71</v>
      </c>
      <c r="G43" s="22">
        <v>550000</v>
      </c>
      <c r="H43" s="22"/>
      <c r="I43" s="21">
        <f t="shared" si="1"/>
        <v>550000</v>
      </c>
    </row>
    <row r="44" spans="2:9" ht="93.75" hidden="1">
      <c r="B44" s="30" t="s">
        <v>23</v>
      </c>
      <c r="C44" s="30">
        <v>1020</v>
      </c>
      <c r="D44" s="33" t="s">
        <v>2</v>
      </c>
      <c r="E44" s="34" t="s">
        <v>29</v>
      </c>
      <c r="F44" s="28" t="s">
        <v>87</v>
      </c>
      <c r="G44" s="22"/>
      <c r="H44" s="22">
        <v>127941</v>
      </c>
      <c r="I44" s="21">
        <f t="shared" si="1"/>
        <v>127941</v>
      </c>
    </row>
    <row r="45" spans="2:9" ht="93.75" hidden="1">
      <c r="B45" s="30" t="s">
        <v>23</v>
      </c>
      <c r="C45" s="30">
        <v>1020</v>
      </c>
      <c r="D45" s="33" t="s">
        <v>2</v>
      </c>
      <c r="E45" s="34" t="s">
        <v>29</v>
      </c>
      <c r="F45" s="28" t="s">
        <v>102</v>
      </c>
      <c r="G45" s="22">
        <v>60000</v>
      </c>
      <c r="H45" s="22">
        <v>0</v>
      </c>
      <c r="I45" s="21">
        <f t="shared" si="1"/>
        <v>60000</v>
      </c>
    </row>
    <row r="46" spans="2:9" ht="37.5" hidden="1">
      <c r="B46" s="30">
        <v>111010</v>
      </c>
      <c r="C46" s="30">
        <v>1010</v>
      </c>
      <c r="D46" s="33" t="s">
        <v>2</v>
      </c>
      <c r="E46" s="34" t="s">
        <v>88</v>
      </c>
      <c r="F46" s="28" t="s">
        <v>87</v>
      </c>
      <c r="G46" s="39"/>
      <c r="H46" s="39">
        <f>50000+600000</f>
        <v>650000</v>
      </c>
      <c r="I46" s="21">
        <f t="shared" si="1"/>
        <v>650000</v>
      </c>
    </row>
    <row r="47" spans="2:9" ht="75" customHeight="1" hidden="1">
      <c r="B47" s="30" t="s">
        <v>25</v>
      </c>
      <c r="C47" s="30">
        <v>3160</v>
      </c>
      <c r="D47" s="33" t="s">
        <v>4</v>
      </c>
      <c r="E47" s="34" t="s">
        <v>31</v>
      </c>
      <c r="F47" s="24"/>
      <c r="G47" s="39"/>
      <c r="H47" s="39"/>
      <c r="I47" s="21">
        <f t="shared" si="1"/>
        <v>0</v>
      </c>
    </row>
    <row r="48" spans="2:9" ht="37.5" hidden="1">
      <c r="B48" s="30" t="s">
        <v>85</v>
      </c>
      <c r="C48" s="30">
        <v>3210</v>
      </c>
      <c r="D48" s="35">
        <v>1050</v>
      </c>
      <c r="E48" s="34" t="s">
        <v>27</v>
      </c>
      <c r="F48" s="25" t="s">
        <v>103</v>
      </c>
      <c r="G48" s="39">
        <v>50000</v>
      </c>
      <c r="H48" s="39"/>
      <c r="I48" s="21">
        <f t="shared" si="1"/>
        <v>50000</v>
      </c>
    </row>
    <row r="49" spans="2:9" ht="38.25" hidden="1" thickBot="1">
      <c r="B49" s="30" t="s">
        <v>39</v>
      </c>
      <c r="C49" s="30">
        <v>3242</v>
      </c>
      <c r="D49" s="33" t="s">
        <v>33</v>
      </c>
      <c r="E49" s="60" t="s">
        <v>40</v>
      </c>
      <c r="F49" s="59" t="s">
        <v>89</v>
      </c>
      <c r="G49" s="47">
        <v>1516000</v>
      </c>
      <c r="H49" s="34"/>
      <c r="I49" s="21">
        <f t="shared" si="1"/>
        <v>1516000</v>
      </c>
    </row>
    <row r="50" spans="2:9" ht="38.25" customHeight="1" hidden="1" thickBot="1">
      <c r="B50" s="30">
        <v>114060</v>
      </c>
      <c r="C50" s="30">
        <v>4060</v>
      </c>
      <c r="D50" s="63" t="s">
        <v>90</v>
      </c>
      <c r="E50" s="60" t="s">
        <v>91</v>
      </c>
      <c r="F50" s="28" t="s">
        <v>87</v>
      </c>
      <c r="G50" s="47"/>
      <c r="H50" s="34">
        <f>1175000-600000</f>
        <v>575000</v>
      </c>
      <c r="I50" s="21">
        <f>G50+H50</f>
        <v>575000</v>
      </c>
    </row>
    <row r="51" spans="2:9" ht="38.25" hidden="1" thickBot="1">
      <c r="B51" s="30" t="s">
        <v>41</v>
      </c>
      <c r="C51" s="30">
        <v>4082</v>
      </c>
      <c r="D51" s="33" t="s">
        <v>86</v>
      </c>
      <c r="E51" s="60" t="s">
        <v>42</v>
      </c>
      <c r="F51" s="26" t="s">
        <v>73</v>
      </c>
      <c r="G51" s="39">
        <v>50000</v>
      </c>
      <c r="H51" s="39"/>
      <c r="I51" s="21">
        <f t="shared" si="1"/>
        <v>50000</v>
      </c>
    </row>
    <row r="52" spans="2:9" ht="38.25" hidden="1" thickBot="1">
      <c r="B52" s="62" t="s">
        <v>43</v>
      </c>
      <c r="C52" s="62">
        <v>5032</v>
      </c>
      <c r="D52" s="63" t="s">
        <v>6</v>
      </c>
      <c r="E52" s="61" t="s">
        <v>44</v>
      </c>
      <c r="F52" s="27" t="s">
        <v>74</v>
      </c>
      <c r="G52" s="22">
        <v>2700000</v>
      </c>
      <c r="H52" s="22">
        <v>517250</v>
      </c>
      <c r="I52" s="21">
        <f t="shared" si="1"/>
        <v>3217250</v>
      </c>
    </row>
    <row r="53" spans="2:9" ht="38.25" hidden="1" thickBot="1">
      <c r="B53" s="62" t="s">
        <v>45</v>
      </c>
      <c r="C53" s="62">
        <v>6013</v>
      </c>
      <c r="D53" s="63" t="s">
        <v>5</v>
      </c>
      <c r="E53" s="60" t="s">
        <v>46</v>
      </c>
      <c r="F53" s="65" t="s">
        <v>75</v>
      </c>
      <c r="G53" s="22">
        <v>366000</v>
      </c>
      <c r="H53" s="22"/>
      <c r="I53" s="21">
        <f t="shared" si="1"/>
        <v>366000</v>
      </c>
    </row>
    <row r="54" spans="2:9" ht="38.25" hidden="1" thickBot="1">
      <c r="B54" s="62" t="s">
        <v>45</v>
      </c>
      <c r="C54" s="62">
        <v>6013</v>
      </c>
      <c r="D54" s="63" t="s">
        <v>5</v>
      </c>
      <c r="E54" s="60" t="s">
        <v>46</v>
      </c>
      <c r="F54" s="28" t="s">
        <v>87</v>
      </c>
      <c r="G54" s="22"/>
      <c r="H54" s="22">
        <v>2486000</v>
      </c>
      <c r="I54" s="21">
        <f t="shared" si="1"/>
        <v>2486000</v>
      </c>
    </row>
    <row r="55" spans="2:9" ht="57" hidden="1" thickBot="1">
      <c r="B55" s="62" t="s">
        <v>47</v>
      </c>
      <c r="C55" s="62">
        <v>6020</v>
      </c>
      <c r="D55" s="63" t="s">
        <v>5</v>
      </c>
      <c r="E55" s="60" t="s">
        <v>48</v>
      </c>
      <c r="F55" s="64" t="s">
        <v>76</v>
      </c>
      <c r="G55" s="22">
        <v>1230000</v>
      </c>
      <c r="H55" s="22"/>
      <c r="I55" s="21">
        <f t="shared" si="1"/>
        <v>1230000</v>
      </c>
    </row>
    <row r="56" spans="2:9" ht="38.25" hidden="1" thickBot="1">
      <c r="B56" s="30" t="s">
        <v>49</v>
      </c>
      <c r="C56" s="30">
        <v>6030</v>
      </c>
      <c r="D56" s="33" t="s">
        <v>5</v>
      </c>
      <c r="E56" s="60" t="s">
        <v>50</v>
      </c>
      <c r="F56" s="28" t="s">
        <v>87</v>
      </c>
      <c r="G56" s="22"/>
      <c r="H56" s="22">
        <f>2176447+3625000</f>
        <v>5801447</v>
      </c>
      <c r="I56" s="21">
        <f t="shared" si="1"/>
        <v>5801447</v>
      </c>
    </row>
    <row r="57" spans="2:9" ht="38.25" hidden="1" thickBot="1">
      <c r="B57" s="30" t="s">
        <v>49</v>
      </c>
      <c r="C57" s="30">
        <v>6030</v>
      </c>
      <c r="D57" s="33" t="s">
        <v>5</v>
      </c>
      <c r="E57" s="60" t="s">
        <v>50</v>
      </c>
      <c r="F57" s="28" t="s">
        <v>78</v>
      </c>
      <c r="G57" s="22">
        <f>6033530+1200000</f>
        <v>7233530</v>
      </c>
      <c r="H57" s="22"/>
      <c r="I57" s="21">
        <f t="shared" si="1"/>
        <v>7233530</v>
      </c>
    </row>
    <row r="58" spans="2:9" ht="38.25" hidden="1" thickBot="1">
      <c r="B58" s="30" t="s">
        <v>51</v>
      </c>
      <c r="C58" s="30">
        <v>7130</v>
      </c>
      <c r="D58" s="33" t="s">
        <v>7</v>
      </c>
      <c r="E58" s="60" t="s">
        <v>52</v>
      </c>
      <c r="F58" s="27" t="s">
        <v>79</v>
      </c>
      <c r="G58" s="22">
        <f>100000+50000</f>
        <v>150000</v>
      </c>
      <c r="H58" s="22"/>
      <c r="I58" s="21">
        <f t="shared" si="1"/>
        <v>150000</v>
      </c>
    </row>
    <row r="59" spans="2:9" ht="38.25" hidden="1" thickBot="1">
      <c r="B59" s="30" t="s">
        <v>51</v>
      </c>
      <c r="C59" s="30">
        <v>7130</v>
      </c>
      <c r="D59" s="33" t="s">
        <v>7</v>
      </c>
      <c r="E59" s="60" t="s">
        <v>52</v>
      </c>
      <c r="F59" s="65" t="s">
        <v>80</v>
      </c>
      <c r="G59" s="22"/>
      <c r="H59" s="22">
        <v>150000</v>
      </c>
      <c r="I59" s="21">
        <f t="shared" si="1"/>
        <v>150000</v>
      </c>
    </row>
    <row r="60" spans="2:9" ht="57" hidden="1" thickBot="1">
      <c r="B60" s="30" t="s">
        <v>93</v>
      </c>
      <c r="C60" s="30">
        <v>7363</v>
      </c>
      <c r="D60" s="33" t="s">
        <v>66</v>
      </c>
      <c r="E60" s="60" t="s">
        <v>67</v>
      </c>
      <c r="F60" s="28" t="s">
        <v>87</v>
      </c>
      <c r="G60" s="22"/>
      <c r="H60" s="22">
        <f>2300000+3000000</f>
        <v>5300000</v>
      </c>
      <c r="I60" s="21">
        <f t="shared" si="1"/>
        <v>5300000</v>
      </c>
    </row>
    <row r="61" spans="2:9" ht="38.25" hidden="1" thickBot="1">
      <c r="B61" s="57" t="s">
        <v>92</v>
      </c>
      <c r="C61" s="58">
        <v>7442</v>
      </c>
      <c r="D61" s="56" t="s">
        <v>58</v>
      </c>
      <c r="E61" s="60" t="s">
        <v>59</v>
      </c>
      <c r="F61" s="28" t="s">
        <v>87</v>
      </c>
      <c r="G61" s="22">
        <f>1000000+550000-40000-95000-50000</f>
        <v>1365000</v>
      </c>
      <c r="H61" s="22">
        <f>2500000+25000</f>
        <v>2525000</v>
      </c>
      <c r="I61" s="21">
        <f t="shared" si="1"/>
        <v>3890000</v>
      </c>
    </row>
    <row r="62" spans="2:9" ht="38.25" hidden="1" thickBot="1">
      <c r="B62" s="57" t="s">
        <v>99</v>
      </c>
      <c r="C62" s="58">
        <v>7670</v>
      </c>
      <c r="D62" s="66" t="s">
        <v>94</v>
      </c>
      <c r="E62" s="60" t="s">
        <v>100</v>
      </c>
      <c r="F62" s="64" t="s">
        <v>101</v>
      </c>
      <c r="G62" s="22"/>
      <c r="H62" s="22">
        <v>1600000</v>
      </c>
      <c r="I62" s="21">
        <f t="shared" si="1"/>
        <v>1600000</v>
      </c>
    </row>
    <row r="63" spans="2:9" ht="114" customHeight="1" hidden="1" thickBot="1">
      <c r="B63" s="57">
        <v>117691</v>
      </c>
      <c r="C63" s="58">
        <v>7691</v>
      </c>
      <c r="D63" s="66" t="s">
        <v>94</v>
      </c>
      <c r="E63" s="67" t="s">
        <v>95</v>
      </c>
      <c r="F63" s="28" t="s">
        <v>87</v>
      </c>
      <c r="G63" s="22"/>
      <c r="H63" s="22">
        <v>1400000</v>
      </c>
      <c r="I63" s="21">
        <f t="shared" si="1"/>
        <v>1400000</v>
      </c>
    </row>
    <row r="64" spans="2:9" ht="38.25" hidden="1" thickBot="1">
      <c r="B64" s="57" t="s">
        <v>53</v>
      </c>
      <c r="C64" s="58">
        <v>8340</v>
      </c>
      <c r="D64" s="56" t="s">
        <v>54</v>
      </c>
      <c r="E64" s="60" t="s">
        <v>55</v>
      </c>
      <c r="F64" s="27" t="s">
        <v>82</v>
      </c>
      <c r="G64" s="22"/>
      <c r="H64" s="22">
        <f>216000+700000</f>
        <v>916000</v>
      </c>
      <c r="I64" s="21">
        <f t="shared" si="1"/>
        <v>916000</v>
      </c>
    </row>
    <row r="65" spans="2:9" ht="19.5" customHeight="1" hidden="1" thickBot="1">
      <c r="B65" s="30"/>
      <c r="C65" s="30"/>
      <c r="D65" s="33"/>
      <c r="E65" s="34"/>
      <c r="F65" s="23"/>
      <c r="G65" s="22">
        <v>0</v>
      </c>
      <c r="H65" s="22"/>
      <c r="I65" s="21">
        <f t="shared" si="1"/>
        <v>0</v>
      </c>
    </row>
    <row r="66" spans="2:9" ht="38.25" hidden="1" thickBot="1">
      <c r="B66" s="30" t="s">
        <v>56</v>
      </c>
      <c r="C66" s="30">
        <v>8311</v>
      </c>
      <c r="D66" s="33" t="s">
        <v>34</v>
      </c>
      <c r="E66" s="60" t="s">
        <v>35</v>
      </c>
      <c r="F66" s="27" t="s">
        <v>83</v>
      </c>
      <c r="G66" s="22"/>
      <c r="H66" s="22">
        <v>2000</v>
      </c>
      <c r="I66" s="21">
        <f t="shared" si="1"/>
        <v>2000</v>
      </c>
    </row>
    <row r="67" spans="2:9" ht="38.25" hidden="1" thickBot="1">
      <c r="B67" s="30" t="s">
        <v>60</v>
      </c>
      <c r="C67" s="30">
        <v>8410</v>
      </c>
      <c r="D67" s="33" t="s">
        <v>61</v>
      </c>
      <c r="E67" s="61" t="s">
        <v>62</v>
      </c>
      <c r="F67" s="23" t="s">
        <v>84</v>
      </c>
      <c r="G67" s="22">
        <v>156552</v>
      </c>
      <c r="H67" s="22"/>
      <c r="I67" s="21">
        <f t="shared" si="1"/>
        <v>156552</v>
      </c>
    </row>
    <row r="68" spans="2:9" ht="38.25" hidden="1" thickBot="1">
      <c r="B68" s="30" t="s">
        <v>97</v>
      </c>
      <c r="C68" s="30">
        <v>9770</v>
      </c>
      <c r="D68" s="33" t="s">
        <v>8</v>
      </c>
      <c r="E68" s="67" t="s">
        <v>96</v>
      </c>
      <c r="F68" s="29" t="s">
        <v>104</v>
      </c>
      <c r="G68" s="22">
        <v>230500</v>
      </c>
      <c r="H68" s="22"/>
      <c r="I68" s="21">
        <f t="shared" si="1"/>
        <v>230500</v>
      </c>
    </row>
    <row r="69" spans="2:9" ht="57" hidden="1" thickBot="1">
      <c r="B69" s="30">
        <v>119800</v>
      </c>
      <c r="C69" s="30">
        <v>9800</v>
      </c>
      <c r="D69" s="33" t="s">
        <v>8</v>
      </c>
      <c r="E69" s="67" t="s">
        <v>98</v>
      </c>
      <c r="F69" s="29" t="s">
        <v>105</v>
      </c>
      <c r="G69" s="22">
        <v>100000</v>
      </c>
      <c r="H69" s="22"/>
      <c r="I69" s="21">
        <f t="shared" si="1"/>
        <v>100000</v>
      </c>
    </row>
    <row r="70" spans="2:9" ht="57" hidden="1" thickBot="1">
      <c r="B70" s="30">
        <v>119800</v>
      </c>
      <c r="C70" s="30">
        <v>9800</v>
      </c>
      <c r="D70" s="33" t="s">
        <v>8</v>
      </c>
      <c r="E70" s="67" t="s">
        <v>98</v>
      </c>
      <c r="F70" s="29" t="s">
        <v>106</v>
      </c>
      <c r="G70" s="22">
        <v>200000</v>
      </c>
      <c r="H70" s="22"/>
      <c r="I70" s="21">
        <f t="shared" si="1"/>
        <v>200000</v>
      </c>
    </row>
    <row r="71" spans="2:9" ht="57" hidden="1" thickBot="1">
      <c r="B71" s="30">
        <v>119800</v>
      </c>
      <c r="C71" s="30">
        <v>9800</v>
      </c>
      <c r="D71" s="33" t="s">
        <v>8</v>
      </c>
      <c r="E71" s="67" t="s">
        <v>98</v>
      </c>
      <c r="F71" s="29" t="s">
        <v>107</v>
      </c>
      <c r="G71" s="22">
        <v>50000</v>
      </c>
      <c r="H71" s="22"/>
      <c r="I71" s="21">
        <f t="shared" si="1"/>
        <v>50000</v>
      </c>
    </row>
    <row r="72" spans="2:9" ht="75.75" hidden="1" thickBot="1">
      <c r="B72" s="30">
        <v>119800</v>
      </c>
      <c r="C72" s="30">
        <v>9800</v>
      </c>
      <c r="D72" s="33" t="s">
        <v>8</v>
      </c>
      <c r="E72" s="67" t="s">
        <v>98</v>
      </c>
      <c r="F72" s="29" t="s">
        <v>108</v>
      </c>
      <c r="G72" s="22">
        <v>40000</v>
      </c>
      <c r="H72" s="22"/>
      <c r="I72" s="21">
        <f t="shared" si="1"/>
        <v>40000</v>
      </c>
    </row>
    <row r="73" spans="2:9" ht="18.75" hidden="1">
      <c r="B73" s="41"/>
      <c r="C73" s="41"/>
      <c r="D73" s="42"/>
      <c r="E73" s="43" t="s">
        <v>10</v>
      </c>
      <c r="F73" s="44"/>
      <c r="G73" s="45">
        <f>SUM(G43:G72)</f>
        <v>16047582</v>
      </c>
      <c r="H73" s="45">
        <f>SUM(H43:H68)</f>
        <v>22050638</v>
      </c>
      <c r="I73" s="21">
        <f>G73+H73</f>
        <v>38098220</v>
      </c>
    </row>
    <row r="74" ht="15.75" customHeight="1" hidden="1">
      <c r="F74" s="6"/>
    </row>
    <row r="75" spans="2:9" ht="12.75" hidden="1">
      <c r="B75" s="142"/>
      <c r="C75" s="142"/>
      <c r="D75" s="142"/>
      <c r="E75" s="142"/>
      <c r="F75" s="142"/>
      <c r="G75" s="142"/>
      <c r="H75" s="142"/>
      <c r="I75" s="142"/>
    </row>
    <row r="76" spans="2:9" ht="12.75" hidden="1">
      <c r="B76" s="131"/>
      <c r="C76" s="131"/>
      <c r="D76" s="131"/>
      <c r="E76" s="131"/>
      <c r="F76" s="131"/>
      <c r="G76" s="131"/>
      <c r="H76" s="131"/>
      <c r="I76" s="131"/>
    </row>
    <row r="77" spans="2:9" ht="12.75" hidden="1">
      <c r="B77" s="131"/>
      <c r="C77" s="131"/>
      <c r="D77" s="131"/>
      <c r="E77" s="131"/>
      <c r="F77" s="131"/>
      <c r="G77" s="131"/>
      <c r="H77" s="131"/>
      <c r="I77" s="131"/>
    </row>
    <row r="78" ht="12.75" hidden="1"/>
    <row r="79" spans="2:9" ht="18.75" hidden="1">
      <c r="B79" s="8" t="s">
        <v>63</v>
      </c>
      <c r="C79" s="7"/>
      <c r="D79" s="7"/>
      <c r="E79" s="7"/>
      <c r="F79" s="9"/>
      <c r="G79" s="10" t="s">
        <v>64</v>
      </c>
      <c r="H79" s="7"/>
      <c r="I79" s="7"/>
    </row>
    <row r="80" ht="12.75" hidden="1"/>
    <row r="81" spans="7:10" ht="72" customHeight="1" hidden="1">
      <c r="G81" s="134" t="s">
        <v>110</v>
      </c>
      <c r="H81" s="134"/>
      <c r="I81" s="134"/>
      <c r="J81" s="134"/>
    </row>
    <row r="82" spans="2:9" ht="54" customHeight="1" hidden="1">
      <c r="B82" s="135" t="s">
        <v>68</v>
      </c>
      <c r="C82" s="135"/>
      <c r="D82" s="135"/>
      <c r="E82" s="135"/>
      <c r="F82" s="135"/>
      <c r="G82" s="135"/>
      <c r="H82" s="135"/>
      <c r="I82" s="135"/>
    </row>
    <row r="83" spans="2:9" ht="18.75" hidden="1">
      <c r="B83" s="11"/>
      <c r="C83" s="12"/>
      <c r="D83" s="12"/>
      <c r="E83" s="12"/>
      <c r="F83" s="13"/>
      <c r="G83" s="13"/>
      <c r="H83" s="14"/>
      <c r="I83" s="15" t="s">
        <v>11</v>
      </c>
    </row>
    <row r="84" spans="2:9" ht="79.5" hidden="1">
      <c r="B84" s="16" t="s">
        <v>17</v>
      </c>
      <c r="C84" s="16" t="s">
        <v>18</v>
      </c>
      <c r="D84" s="17" t="s">
        <v>19</v>
      </c>
      <c r="E84" s="18" t="s">
        <v>20</v>
      </c>
      <c r="F84" s="19" t="s">
        <v>12</v>
      </c>
      <c r="G84" s="20" t="s">
        <v>0</v>
      </c>
      <c r="H84" s="19" t="s">
        <v>1</v>
      </c>
      <c r="I84" s="19" t="s">
        <v>13</v>
      </c>
    </row>
    <row r="85" spans="2:9" ht="18.75" hidden="1">
      <c r="B85" s="30" t="s">
        <v>21</v>
      </c>
      <c r="C85" s="31"/>
      <c r="D85" s="32"/>
      <c r="E85" s="34" t="s">
        <v>70</v>
      </c>
      <c r="F85" s="21"/>
      <c r="G85" s="70">
        <f>G86</f>
        <v>15984024</v>
      </c>
      <c r="H85" s="21">
        <f>H86</f>
        <v>21942697</v>
      </c>
      <c r="I85" s="21">
        <f aca="true" t="shared" si="2" ref="I85:I95">G85+H85</f>
        <v>37926721</v>
      </c>
    </row>
    <row r="86" spans="2:9" ht="18.75" hidden="1">
      <c r="B86" s="30" t="s">
        <v>22</v>
      </c>
      <c r="C86" s="31"/>
      <c r="D86" s="32"/>
      <c r="E86" s="34" t="s">
        <v>70</v>
      </c>
      <c r="F86" s="22"/>
      <c r="G86" s="22">
        <f>SUM(G87:G114)</f>
        <v>15984024</v>
      </c>
      <c r="H86" s="22">
        <f>SUM(H87:H114)</f>
        <v>21942697</v>
      </c>
      <c r="I86" s="21">
        <f t="shared" si="2"/>
        <v>37926721</v>
      </c>
    </row>
    <row r="87" spans="2:9" ht="38.25" hidden="1" thickBot="1">
      <c r="B87" s="30" t="s">
        <v>36</v>
      </c>
      <c r="C87" s="30">
        <v>1162</v>
      </c>
      <c r="D87" s="33" t="s">
        <v>37</v>
      </c>
      <c r="E87" s="60" t="s">
        <v>38</v>
      </c>
      <c r="F87" s="23" t="s">
        <v>71</v>
      </c>
      <c r="G87" s="22">
        <v>179742</v>
      </c>
      <c r="H87" s="22"/>
      <c r="I87" s="21">
        <f t="shared" si="2"/>
        <v>179742</v>
      </c>
    </row>
    <row r="88" spans="2:9" ht="37.5" hidden="1">
      <c r="B88" s="30" t="s">
        <v>85</v>
      </c>
      <c r="C88" s="30">
        <v>3210</v>
      </c>
      <c r="D88" s="35">
        <v>1050</v>
      </c>
      <c r="E88" s="34" t="s">
        <v>27</v>
      </c>
      <c r="F88" s="25" t="s">
        <v>103</v>
      </c>
      <c r="G88" s="68">
        <v>50000</v>
      </c>
      <c r="H88" s="39"/>
      <c r="I88" s="21">
        <f t="shared" si="2"/>
        <v>50000</v>
      </c>
    </row>
    <row r="89" spans="2:9" ht="38.25" hidden="1" thickBot="1">
      <c r="B89" s="30" t="s">
        <v>39</v>
      </c>
      <c r="C89" s="30">
        <v>3242</v>
      </c>
      <c r="D89" s="33" t="s">
        <v>33</v>
      </c>
      <c r="E89" s="60" t="s">
        <v>40</v>
      </c>
      <c r="F89" s="59" t="s">
        <v>89</v>
      </c>
      <c r="G89" s="33">
        <v>1516000</v>
      </c>
      <c r="H89" s="34"/>
      <c r="I89" s="21">
        <f t="shared" si="2"/>
        <v>1516000</v>
      </c>
    </row>
    <row r="90" spans="2:9" ht="38.25" hidden="1" thickBot="1">
      <c r="B90" s="30">
        <v>114060</v>
      </c>
      <c r="C90" s="30">
        <v>4060</v>
      </c>
      <c r="D90" s="63" t="s">
        <v>90</v>
      </c>
      <c r="E90" s="60" t="s">
        <v>91</v>
      </c>
      <c r="F90" s="28" t="s">
        <v>87</v>
      </c>
      <c r="G90" s="33"/>
      <c r="H90" s="34">
        <v>775000</v>
      </c>
      <c r="I90" s="21">
        <f t="shared" si="2"/>
        <v>775000</v>
      </c>
    </row>
    <row r="91" spans="2:9" ht="38.25" hidden="1" thickBot="1">
      <c r="B91" s="30" t="s">
        <v>41</v>
      </c>
      <c r="C91" s="30">
        <v>4082</v>
      </c>
      <c r="D91" s="33" t="s">
        <v>86</v>
      </c>
      <c r="E91" s="60" t="s">
        <v>42</v>
      </c>
      <c r="F91" s="26" t="s">
        <v>73</v>
      </c>
      <c r="G91" s="68">
        <v>50000</v>
      </c>
      <c r="H91" s="39"/>
      <c r="I91" s="21">
        <f t="shared" si="2"/>
        <v>50000</v>
      </c>
    </row>
    <row r="92" spans="2:9" ht="38.25" hidden="1" thickBot="1">
      <c r="B92" s="62" t="s">
        <v>43</v>
      </c>
      <c r="C92" s="62">
        <v>5032</v>
      </c>
      <c r="D92" s="63" t="s">
        <v>6</v>
      </c>
      <c r="E92" s="61" t="s">
        <v>44</v>
      </c>
      <c r="F92" s="27" t="s">
        <v>74</v>
      </c>
      <c r="G92" s="68">
        <v>2700000</v>
      </c>
      <c r="H92" s="22">
        <v>517250</v>
      </c>
      <c r="I92" s="21">
        <f t="shared" si="2"/>
        <v>3217250</v>
      </c>
    </row>
    <row r="93" spans="2:9" ht="38.25" hidden="1" thickBot="1">
      <c r="B93" s="62" t="s">
        <v>45</v>
      </c>
      <c r="C93" s="62">
        <v>6013</v>
      </c>
      <c r="D93" s="63" t="s">
        <v>5</v>
      </c>
      <c r="E93" s="60" t="s">
        <v>46</v>
      </c>
      <c r="F93" s="65" t="s">
        <v>75</v>
      </c>
      <c r="G93" s="68">
        <v>100000</v>
      </c>
      <c r="H93" s="22"/>
      <c r="I93" s="21">
        <f t="shared" si="2"/>
        <v>100000</v>
      </c>
    </row>
    <row r="94" spans="2:9" ht="38.25" hidden="1" thickBot="1">
      <c r="B94" s="62" t="s">
        <v>45</v>
      </c>
      <c r="C94" s="62">
        <v>6013</v>
      </c>
      <c r="D94" s="63" t="s">
        <v>5</v>
      </c>
      <c r="E94" s="60" t="s">
        <v>46</v>
      </c>
      <c r="F94" s="28" t="s">
        <v>87</v>
      </c>
      <c r="G94" s="68"/>
      <c r="H94" s="22">
        <v>2486000</v>
      </c>
      <c r="I94" s="21">
        <f t="shared" si="2"/>
        <v>2486000</v>
      </c>
    </row>
    <row r="95" spans="2:9" ht="57" hidden="1" thickBot="1">
      <c r="B95" s="62" t="s">
        <v>47</v>
      </c>
      <c r="C95" s="62">
        <v>6020</v>
      </c>
      <c r="D95" s="63" t="s">
        <v>5</v>
      </c>
      <c r="E95" s="60" t="s">
        <v>48</v>
      </c>
      <c r="F95" s="64" t="s">
        <v>76</v>
      </c>
      <c r="G95" s="68">
        <v>1496000</v>
      </c>
      <c r="H95" s="22"/>
      <c r="I95" s="21">
        <f t="shared" si="2"/>
        <v>1496000</v>
      </c>
    </row>
    <row r="96" spans="2:9" ht="38.25" hidden="1" thickBot="1">
      <c r="B96" s="30" t="s">
        <v>49</v>
      </c>
      <c r="C96" s="30">
        <v>6030</v>
      </c>
      <c r="D96" s="33" t="s">
        <v>5</v>
      </c>
      <c r="E96" s="60" t="s">
        <v>50</v>
      </c>
      <c r="F96" s="28" t="s">
        <v>87</v>
      </c>
      <c r="G96" s="68"/>
      <c r="H96" s="22">
        <v>6001447</v>
      </c>
      <c r="I96" s="21">
        <f aca="true" t="shared" si="3" ref="I96:I120">G96+H96</f>
        <v>6001447</v>
      </c>
    </row>
    <row r="97" spans="2:9" ht="38.25" hidden="1" thickBot="1">
      <c r="B97" s="30" t="s">
        <v>49</v>
      </c>
      <c r="C97" s="30">
        <v>6030</v>
      </c>
      <c r="D97" s="33" t="s">
        <v>5</v>
      </c>
      <c r="E97" s="60" t="s">
        <v>50</v>
      </c>
      <c r="F97" s="28" t="s">
        <v>78</v>
      </c>
      <c r="G97" s="68">
        <f>6033530+1200000</f>
        <v>7233530</v>
      </c>
      <c r="H97" s="22"/>
      <c r="I97" s="21">
        <f t="shared" si="3"/>
        <v>7233530</v>
      </c>
    </row>
    <row r="98" spans="2:9" ht="38.25" hidden="1" thickBot="1">
      <c r="B98" s="30" t="s">
        <v>51</v>
      </c>
      <c r="C98" s="30">
        <v>7130</v>
      </c>
      <c r="D98" s="33" t="s">
        <v>7</v>
      </c>
      <c r="E98" s="60" t="s">
        <v>52</v>
      </c>
      <c r="F98" s="27" t="s">
        <v>79</v>
      </c>
      <c r="G98" s="68">
        <v>300000</v>
      </c>
      <c r="H98" s="22"/>
      <c r="I98" s="21">
        <f t="shared" si="3"/>
        <v>300000</v>
      </c>
    </row>
    <row r="99" spans="2:9" ht="38.25" hidden="1" thickBot="1">
      <c r="B99" s="30" t="s">
        <v>51</v>
      </c>
      <c r="C99" s="30">
        <v>7130</v>
      </c>
      <c r="D99" s="33" t="s">
        <v>7</v>
      </c>
      <c r="E99" s="60" t="s">
        <v>52</v>
      </c>
      <c r="F99" s="65" t="s">
        <v>80</v>
      </c>
      <c r="G99" s="68"/>
      <c r="H99" s="22">
        <v>150000</v>
      </c>
      <c r="I99" s="21">
        <f t="shared" si="3"/>
        <v>150000</v>
      </c>
    </row>
    <row r="100" spans="2:9" ht="57" hidden="1" thickBot="1">
      <c r="B100" s="30" t="s">
        <v>93</v>
      </c>
      <c r="C100" s="30">
        <v>7363</v>
      </c>
      <c r="D100" s="33" t="s">
        <v>66</v>
      </c>
      <c r="E100" s="60" t="s">
        <v>67</v>
      </c>
      <c r="F100" s="28" t="s">
        <v>87</v>
      </c>
      <c r="G100" s="68"/>
      <c r="H100" s="22">
        <f>2300000+3000000</f>
        <v>5300000</v>
      </c>
      <c r="I100" s="21">
        <f t="shared" si="3"/>
        <v>5300000</v>
      </c>
    </row>
    <row r="101" spans="2:9" ht="38.25" hidden="1" thickBot="1">
      <c r="B101" s="57" t="s">
        <v>92</v>
      </c>
      <c r="C101" s="58">
        <v>7442</v>
      </c>
      <c r="D101" s="56" t="s">
        <v>58</v>
      </c>
      <c r="E101" s="60" t="s">
        <v>59</v>
      </c>
      <c r="F101" s="28" t="s">
        <v>87</v>
      </c>
      <c r="G101" s="68">
        <f>1000000+550000-40000-95000-50000</f>
        <v>1365000</v>
      </c>
      <c r="H101" s="22">
        <f>2500000+25000</f>
        <v>2525000</v>
      </c>
      <c r="I101" s="21">
        <f t="shared" si="3"/>
        <v>3890000</v>
      </c>
    </row>
    <row r="102" spans="2:9" ht="38.25" hidden="1" thickBot="1">
      <c r="B102" s="57" t="s">
        <v>99</v>
      </c>
      <c r="C102" s="58">
        <v>7670</v>
      </c>
      <c r="D102" s="66" t="s">
        <v>94</v>
      </c>
      <c r="E102" s="60" t="s">
        <v>100</v>
      </c>
      <c r="F102" s="64" t="s">
        <v>101</v>
      </c>
      <c r="G102" s="68"/>
      <c r="H102" s="22">
        <v>1600000</v>
      </c>
      <c r="I102" s="21">
        <f t="shared" si="3"/>
        <v>1600000</v>
      </c>
    </row>
    <row r="103" spans="2:9" ht="132" hidden="1" thickBot="1">
      <c r="B103" s="57">
        <v>117691</v>
      </c>
      <c r="C103" s="58">
        <v>7691</v>
      </c>
      <c r="D103" s="66" t="s">
        <v>94</v>
      </c>
      <c r="E103" s="67" t="s">
        <v>95</v>
      </c>
      <c r="F103" s="28" t="s">
        <v>87</v>
      </c>
      <c r="G103" s="68"/>
      <c r="H103" s="22">
        <v>1400000</v>
      </c>
      <c r="I103" s="21">
        <f t="shared" si="3"/>
        <v>1400000</v>
      </c>
    </row>
    <row r="104" spans="2:9" ht="38.25" hidden="1" thickBot="1">
      <c r="B104" s="57" t="s">
        <v>53</v>
      </c>
      <c r="C104" s="58">
        <v>8340</v>
      </c>
      <c r="D104" s="56" t="s">
        <v>54</v>
      </c>
      <c r="E104" s="60" t="s">
        <v>55</v>
      </c>
      <c r="F104" s="27" t="s">
        <v>82</v>
      </c>
      <c r="G104" s="68"/>
      <c r="H104" s="22">
        <f>216000+700000</f>
        <v>916000</v>
      </c>
      <c r="I104" s="21">
        <f t="shared" si="3"/>
        <v>916000</v>
      </c>
    </row>
    <row r="105" spans="2:9" ht="18.75" hidden="1">
      <c r="B105" s="30"/>
      <c r="C105" s="30"/>
      <c r="D105" s="33"/>
      <c r="E105" s="34"/>
      <c r="F105" s="23"/>
      <c r="G105" s="68">
        <v>0</v>
      </c>
      <c r="H105" s="22"/>
      <c r="I105" s="21">
        <f t="shared" si="3"/>
        <v>0</v>
      </c>
    </row>
    <row r="106" spans="2:9" ht="38.25" hidden="1" thickBot="1">
      <c r="B106" s="30" t="s">
        <v>56</v>
      </c>
      <c r="C106" s="30">
        <v>8311</v>
      </c>
      <c r="D106" s="33" t="s">
        <v>34</v>
      </c>
      <c r="E106" s="60" t="s">
        <v>35</v>
      </c>
      <c r="F106" s="27" t="s">
        <v>83</v>
      </c>
      <c r="G106" s="68"/>
      <c r="H106" s="22">
        <f>2000+200000</f>
        <v>202000</v>
      </c>
      <c r="I106" s="21">
        <f t="shared" si="3"/>
        <v>202000</v>
      </c>
    </row>
    <row r="107" spans="2:9" ht="38.25" hidden="1" thickBot="1">
      <c r="B107" s="30" t="s">
        <v>60</v>
      </c>
      <c r="C107" s="30">
        <v>8410</v>
      </c>
      <c r="D107" s="33" t="s">
        <v>61</v>
      </c>
      <c r="E107" s="61" t="s">
        <v>62</v>
      </c>
      <c r="F107" s="23" t="s">
        <v>84</v>
      </c>
      <c r="G107" s="68">
        <v>156552</v>
      </c>
      <c r="H107" s="22"/>
      <c r="I107" s="21">
        <f t="shared" si="3"/>
        <v>156552</v>
      </c>
    </row>
    <row r="108" spans="2:9" ht="38.25" hidden="1" thickBot="1">
      <c r="B108" s="30" t="s">
        <v>97</v>
      </c>
      <c r="C108" s="30">
        <v>9770</v>
      </c>
      <c r="D108" s="33" t="s">
        <v>8</v>
      </c>
      <c r="E108" s="67" t="s">
        <v>96</v>
      </c>
      <c r="F108" s="29" t="s">
        <v>104</v>
      </c>
      <c r="G108" s="68">
        <v>230500</v>
      </c>
      <c r="H108" s="22"/>
      <c r="I108" s="21">
        <f t="shared" si="3"/>
        <v>230500</v>
      </c>
    </row>
    <row r="109" spans="2:9" ht="75.75" hidden="1" thickBot="1">
      <c r="B109" s="30" t="s">
        <v>97</v>
      </c>
      <c r="C109" s="30">
        <v>9770</v>
      </c>
      <c r="D109" s="33" t="s">
        <v>8</v>
      </c>
      <c r="E109" s="67" t="s">
        <v>96</v>
      </c>
      <c r="F109" s="29" t="s">
        <v>111</v>
      </c>
      <c r="G109" s="68">
        <v>16700</v>
      </c>
      <c r="H109" s="22"/>
      <c r="I109" s="21">
        <f t="shared" si="3"/>
        <v>16700</v>
      </c>
    </row>
    <row r="110" spans="2:9" ht="19.5" hidden="1" thickBot="1">
      <c r="B110" s="30" t="s">
        <v>97</v>
      </c>
      <c r="C110" s="30">
        <v>9770</v>
      </c>
      <c r="D110" s="33" t="s">
        <v>8</v>
      </c>
      <c r="E110" s="67" t="s">
        <v>96</v>
      </c>
      <c r="F110" s="29" t="s">
        <v>112</v>
      </c>
      <c r="G110" s="68">
        <v>200000</v>
      </c>
      <c r="H110" s="22">
        <v>70000</v>
      </c>
      <c r="I110" s="21">
        <f t="shared" si="3"/>
        <v>270000</v>
      </c>
    </row>
    <row r="111" spans="2:9" ht="57" hidden="1" thickBot="1">
      <c r="B111" s="30">
        <v>119800</v>
      </c>
      <c r="C111" s="30">
        <v>9800</v>
      </c>
      <c r="D111" s="33" t="s">
        <v>8</v>
      </c>
      <c r="E111" s="67" t="s">
        <v>98</v>
      </c>
      <c r="F111" s="29" t="s">
        <v>105</v>
      </c>
      <c r="G111" s="68">
        <v>100000</v>
      </c>
      <c r="H111" s="22"/>
      <c r="I111" s="21">
        <f t="shared" si="3"/>
        <v>100000</v>
      </c>
    </row>
    <row r="112" spans="2:9" ht="57" hidden="1" thickBot="1">
      <c r="B112" s="30">
        <v>119800</v>
      </c>
      <c r="C112" s="30">
        <v>9800</v>
      </c>
      <c r="D112" s="33" t="s">
        <v>8</v>
      </c>
      <c r="E112" s="67" t="s">
        <v>98</v>
      </c>
      <c r="F112" s="29" t="s">
        <v>106</v>
      </c>
      <c r="G112" s="68">
        <v>200000</v>
      </c>
      <c r="H112" s="22"/>
      <c r="I112" s="21">
        <f t="shared" si="3"/>
        <v>200000</v>
      </c>
    </row>
    <row r="113" spans="2:9" ht="57" hidden="1" thickBot="1">
      <c r="B113" s="30">
        <v>119800</v>
      </c>
      <c r="C113" s="30">
        <v>9800</v>
      </c>
      <c r="D113" s="33" t="s">
        <v>8</v>
      </c>
      <c r="E113" s="67" t="s">
        <v>98</v>
      </c>
      <c r="F113" s="29" t="s">
        <v>107</v>
      </c>
      <c r="G113" s="68">
        <v>50000</v>
      </c>
      <c r="H113" s="22"/>
      <c r="I113" s="21">
        <f t="shared" si="3"/>
        <v>50000</v>
      </c>
    </row>
    <row r="114" spans="2:9" ht="75.75" hidden="1" thickBot="1">
      <c r="B114" s="30">
        <v>119800</v>
      </c>
      <c r="C114" s="30">
        <v>9800</v>
      </c>
      <c r="D114" s="33" t="s">
        <v>8</v>
      </c>
      <c r="E114" s="67" t="s">
        <v>98</v>
      </c>
      <c r="F114" s="29" t="s">
        <v>108</v>
      </c>
      <c r="G114" s="68">
        <v>40000</v>
      </c>
      <c r="H114" s="22"/>
      <c r="I114" s="21">
        <f t="shared" si="3"/>
        <v>40000</v>
      </c>
    </row>
    <row r="115" spans="2:9" ht="19.5" hidden="1" thickBot="1">
      <c r="B115" s="31" t="s">
        <v>114</v>
      </c>
      <c r="C115" s="30"/>
      <c r="D115" s="33"/>
      <c r="E115" s="67" t="s">
        <v>113</v>
      </c>
      <c r="F115" s="29"/>
      <c r="G115" s="68">
        <f>G116</f>
        <v>430258</v>
      </c>
      <c r="H115" s="68">
        <f>H116</f>
        <v>1094439</v>
      </c>
      <c r="I115" s="21">
        <f t="shared" si="3"/>
        <v>1524697</v>
      </c>
    </row>
    <row r="116" spans="2:9" ht="19.5" hidden="1" thickBot="1">
      <c r="B116" s="31" t="s">
        <v>115</v>
      </c>
      <c r="C116" s="30"/>
      <c r="D116" s="33"/>
      <c r="E116" s="67" t="s">
        <v>116</v>
      </c>
      <c r="F116" s="29"/>
      <c r="G116" s="68">
        <f>G117+G118+G119+G120</f>
        <v>430258</v>
      </c>
      <c r="H116" s="68">
        <f>H117+H118+H119+H120</f>
        <v>1094439</v>
      </c>
      <c r="I116" s="21">
        <f t="shared" si="3"/>
        <v>1524697</v>
      </c>
    </row>
    <row r="117" spans="2:9" ht="38.25" hidden="1" thickBot="1">
      <c r="B117" s="30" t="s">
        <v>117</v>
      </c>
      <c r="C117" s="30">
        <v>1162</v>
      </c>
      <c r="D117" s="33" t="s">
        <v>37</v>
      </c>
      <c r="E117" s="60" t="s">
        <v>38</v>
      </c>
      <c r="F117" s="23" t="s">
        <v>71</v>
      </c>
      <c r="G117" s="68">
        <v>370258</v>
      </c>
      <c r="H117" s="22"/>
      <c r="I117" s="21">
        <f t="shared" si="3"/>
        <v>370258</v>
      </c>
    </row>
    <row r="118" spans="2:9" ht="93.75" hidden="1">
      <c r="B118" s="30" t="s">
        <v>118</v>
      </c>
      <c r="C118" s="30">
        <v>1020</v>
      </c>
      <c r="D118" s="33" t="s">
        <v>2</v>
      </c>
      <c r="E118" s="34" t="s">
        <v>29</v>
      </c>
      <c r="F118" s="28" t="s">
        <v>87</v>
      </c>
      <c r="G118" s="68"/>
      <c r="H118" s="22">
        <v>407929</v>
      </c>
      <c r="I118" s="21">
        <f t="shared" si="3"/>
        <v>407929</v>
      </c>
    </row>
    <row r="119" spans="2:9" ht="93.75" hidden="1">
      <c r="B119" s="30" t="s">
        <v>118</v>
      </c>
      <c r="C119" s="30">
        <v>1020</v>
      </c>
      <c r="D119" s="33" t="s">
        <v>2</v>
      </c>
      <c r="E119" s="34" t="s">
        <v>29</v>
      </c>
      <c r="F119" s="28" t="s">
        <v>102</v>
      </c>
      <c r="G119" s="68">
        <v>60000</v>
      </c>
      <c r="H119" s="22">
        <v>0</v>
      </c>
      <c r="I119" s="21">
        <f t="shared" si="3"/>
        <v>60000</v>
      </c>
    </row>
    <row r="120" spans="2:9" ht="37.5" hidden="1">
      <c r="B120" s="30" t="s">
        <v>119</v>
      </c>
      <c r="C120" s="30">
        <v>1010</v>
      </c>
      <c r="D120" s="33" t="s">
        <v>2</v>
      </c>
      <c r="E120" s="34" t="s">
        <v>88</v>
      </c>
      <c r="F120" s="28" t="s">
        <v>87</v>
      </c>
      <c r="G120" s="69"/>
      <c r="H120" s="22">
        <v>686510</v>
      </c>
      <c r="I120" s="21">
        <f t="shared" si="3"/>
        <v>686510</v>
      </c>
    </row>
    <row r="121" spans="2:9" ht="18.75" hidden="1">
      <c r="B121" s="41"/>
      <c r="C121" s="41"/>
      <c r="D121" s="42"/>
      <c r="E121" s="43" t="s">
        <v>10</v>
      </c>
      <c r="F121" s="44"/>
      <c r="G121" s="45">
        <f>G85+G115</f>
        <v>16414282</v>
      </c>
      <c r="H121" s="45">
        <f>H85+H115</f>
        <v>23037136</v>
      </c>
      <c r="I121" s="45">
        <f>I85+I115</f>
        <v>39451418</v>
      </c>
    </row>
    <row r="122" ht="18.75" hidden="1">
      <c r="F122" s="6"/>
    </row>
    <row r="123" spans="2:9" ht="12.75" hidden="1">
      <c r="B123" s="142"/>
      <c r="C123" s="142"/>
      <c r="D123" s="142"/>
      <c r="E123" s="142"/>
      <c r="F123" s="142"/>
      <c r="G123" s="142"/>
      <c r="H123" s="142"/>
      <c r="I123" s="142"/>
    </row>
    <row r="124" spans="2:9" ht="12.75" hidden="1">
      <c r="B124" s="131"/>
      <c r="C124" s="131"/>
      <c r="D124" s="131"/>
      <c r="E124" s="131"/>
      <c r="F124" s="131"/>
      <c r="G124" s="131"/>
      <c r="H124" s="131"/>
      <c r="I124" s="131"/>
    </row>
    <row r="125" spans="2:9" ht="12.75" hidden="1">
      <c r="B125" s="131"/>
      <c r="C125" s="131"/>
      <c r="D125" s="131"/>
      <c r="E125" s="131"/>
      <c r="F125" s="131"/>
      <c r="G125" s="131"/>
      <c r="H125" s="131"/>
      <c r="I125" s="131"/>
    </row>
    <row r="126" ht="12.75" hidden="1"/>
    <row r="127" spans="2:9" ht="18.75" hidden="1">
      <c r="B127" s="8" t="s">
        <v>63</v>
      </c>
      <c r="C127" s="7"/>
      <c r="D127" s="7"/>
      <c r="E127" s="7"/>
      <c r="F127" s="9"/>
      <c r="G127" s="10" t="s">
        <v>64</v>
      </c>
      <c r="H127" s="7"/>
      <c r="I127" s="7"/>
    </row>
    <row r="128" spans="7:10" ht="79.5" customHeight="1" hidden="1">
      <c r="G128" s="134" t="s">
        <v>120</v>
      </c>
      <c r="H128" s="134"/>
      <c r="I128" s="134"/>
      <c r="J128" s="134"/>
    </row>
    <row r="129" spans="2:9" ht="54" customHeight="1" hidden="1">
      <c r="B129" s="135" t="s">
        <v>68</v>
      </c>
      <c r="C129" s="135"/>
      <c r="D129" s="135"/>
      <c r="E129" s="135"/>
      <c r="F129" s="135"/>
      <c r="G129" s="135"/>
      <c r="H129" s="135"/>
      <c r="I129" s="135"/>
    </row>
    <row r="130" spans="2:9" ht="18.75" hidden="1">
      <c r="B130" s="11"/>
      <c r="C130" s="12"/>
      <c r="D130" s="12"/>
      <c r="E130" s="12"/>
      <c r="F130" s="13"/>
      <c r="G130" s="13"/>
      <c r="H130" s="14"/>
      <c r="I130" s="15" t="s">
        <v>11</v>
      </c>
    </row>
    <row r="131" spans="2:9" ht="79.5" hidden="1">
      <c r="B131" s="16" t="s">
        <v>17</v>
      </c>
      <c r="C131" s="16" t="s">
        <v>18</v>
      </c>
      <c r="D131" s="17" t="s">
        <v>19</v>
      </c>
      <c r="E131" s="18" t="s">
        <v>20</v>
      </c>
      <c r="F131" s="19" t="s">
        <v>12</v>
      </c>
      <c r="G131" s="20" t="s">
        <v>0</v>
      </c>
      <c r="H131" s="19" t="s">
        <v>1</v>
      </c>
      <c r="I131" s="19" t="s">
        <v>13</v>
      </c>
    </row>
    <row r="132" spans="2:9" ht="18.75" hidden="1">
      <c r="B132" s="30" t="s">
        <v>21</v>
      </c>
      <c r="C132" s="31"/>
      <c r="D132" s="32"/>
      <c r="E132" s="34" t="s">
        <v>70</v>
      </c>
      <c r="F132" s="21"/>
      <c r="G132" s="70">
        <f>G133</f>
        <v>21549485</v>
      </c>
      <c r="H132" s="21">
        <f>H133</f>
        <v>23770097</v>
      </c>
      <c r="I132" s="21">
        <f aca="true" t="shared" si="4" ref="I132:I168">G132+H132</f>
        <v>45319582</v>
      </c>
    </row>
    <row r="133" spans="2:9" ht="18.75" hidden="1">
      <c r="B133" s="30" t="s">
        <v>22</v>
      </c>
      <c r="C133" s="31"/>
      <c r="D133" s="32"/>
      <c r="E133" s="34" t="s">
        <v>70</v>
      </c>
      <c r="F133" s="22"/>
      <c r="G133" s="22">
        <f>SUM(G134:G162)</f>
        <v>21549485</v>
      </c>
      <c r="H133" s="22">
        <f>SUM(H134:H162)</f>
        <v>23770097</v>
      </c>
      <c r="I133" s="21">
        <f t="shared" si="4"/>
        <v>45319582</v>
      </c>
    </row>
    <row r="134" spans="2:9" ht="38.25" hidden="1" thickBot="1">
      <c r="B134" s="30" t="s">
        <v>36</v>
      </c>
      <c r="C134" s="30">
        <v>1162</v>
      </c>
      <c r="D134" s="33" t="s">
        <v>37</v>
      </c>
      <c r="E134" s="60" t="s">
        <v>38</v>
      </c>
      <c r="F134" s="23" t="s">
        <v>71</v>
      </c>
      <c r="G134" s="22">
        <v>179742</v>
      </c>
      <c r="H134" s="22"/>
      <c r="I134" s="21">
        <f t="shared" si="4"/>
        <v>179742</v>
      </c>
    </row>
    <row r="135" spans="2:9" ht="37.5" hidden="1">
      <c r="B135" s="30" t="s">
        <v>85</v>
      </c>
      <c r="C135" s="30">
        <v>3210</v>
      </c>
      <c r="D135" s="35">
        <v>1050</v>
      </c>
      <c r="E135" s="34" t="s">
        <v>27</v>
      </c>
      <c r="F135" s="25" t="s">
        <v>103</v>
      </c>
      <c r="G135" s="68">
        <v>50000</v>
      </c>
      <c r="H135" s="39"/>
      <c r="I135" s="21">
        <f t="shared" si="4"/>
        <v>50000</v>
      </c>
    </row>
    <row r="136" spans="2:9" ht="38.25" hidden="1" thickBot="1">
      <c r="B136" s="30" t="s">
        <v>39</v>
      </c>
      <c r="C136" s="30">
        <v>3242</v>
      </c>
      <c r="D136" s="33" t="s">
        <v>33</v>
      </c>
      <c r="E136" s="60" t="s">
        <v>40</v>
      </c>
      <c r="F136" s="59" t="s">
        <v>89</v>
      </c>
      <c r="G136" s="33">
        <v>1516000</v>
      </c>
      <c r="H136" s="34"/>
      <c r="I136" s="21">
        <f t="shared" si="4"/>
        <v>1516000</v>
      </c>
    </row>
    <row r="137" spans="2:9" ht="38.25" hidden="1" thickBot="1">
      <c r="B137" s="30">
        <v>114060</v>
      </c>
      <c r="C137" s="30">
        <v>4060</v>
      </c>
      <c r="D137" s="63" t="s">
        <v>90</v>
      </c>
      <c r="E137" s="60" t="s">
        <v>91</v>
      </c>
      <c r="F137" s="28" t="s">
        <v>87</v>
      </c>
      <c r="G137" s="33"/>
      <c r="H137" s="34">
        <v>21984</v>
      </c>
      <c r="I137" s="21">
        <f t="shared" si="4"/>
        <v>21984</v>
      </c>
    </row>
    <row r="138" spans="2:9" ht="38.25" hidden="1" thickBot="1">
      <c r="B138" s="30" t="s">
        <v>121</v>
      </c>
      <c r="C138" s="30">
        <v>4081</v>
      </c>
      <c r="D138" s="63" t="s">
        <v>16</v>
      </c>
      <c r="E138" s="60" t="s">
        <v>122</v>
      </c>
      <c r="F138" s="28" t="s">
        <v>123</v>
      </c>
      <c r="G138" s="33">
        <v>5400461</v>
      </c>
      <c r="H138" s="34">
        <v>758016</v>
      </c>
      <c r="I138" s="21">
        <f t="shared" si="4"/>
        <v>6158477</v>
      </c>
    </row>
    <row r="139" spans="2:9" ht="38.25" hidden="1" thickBot="1">
      <c r="B139" s="30" t="s">
        <v>121</v>
      </c>
      <c r="C139" s="30">
        <v>4081</v>
      </c>
      <c r="D139" s="63" t="s">
        <v>16</v>
      </c>
      <c r="E139" s="60" t="s">
        <v>122</v>
      </c>
      <c r="F139" s="26" t="s">
        <v>73</v>
      </c>
      <c r="G139" s="68">
        <v>50000</v>
      </c>
      <c r="H139" s="39"/>
      <c r="I139" s="21">
        <f t="shared" si="4"/>
        <v>50000</v>
      </c>
    </row>
    <row r="140" spans="2:9" ht="38.25" hidden="1" thickBot="1">
      <c r="B140" s="62" t="s">
        <v>43</v>
      </c>
      <c r="C140" s="62">
        <v>5032</v>
      </c>
      <c r="D140" s="63" t="s">
        <v>6</v>
      </c>
      <c r="E140" s="61" t="s">
        <v>44</v>
      </c>
      <c r="F140" s="27" t="s">
        <v>74</v>
      </c>
      <c r="G140" s="68">
        <v>2700000</v>
      </c>
      <c r="H140" s="22">
        <v>517250</v>
      </c>
      <c r="I140" s="21">
        <f t="shared" si="4"/>
        <v>3217250</v>
      </c>
    </row>
    <row r="141" spans="2:9" ht="38.25" hidden="1" thickBot="1">
      <c r="B141" s="62" t="s">
        <v>45</v>
      </c>
      <c r="C141" s="62">
        <v>6013</v>
      </c>
      <c r="D141" s="63" t="s">
        <v>5</v>
      </c>
      <c r="E141" s="60" t="s">
        <v>46</v>
      </c>
      <c r="F141" s="65" t="s">
        <v>75</v>
      </c>
      <c r="G141" s="68">
        <v>100000</v>
      </c>
      <c r="H141" s="22"/>
      <c r="I141" s="21">
        <f t="shared" si="4"/>
        <v>100000</v>
      </c>
    </row>
    <row r="142" spans="2:9" ht="38.25" hidden="1" thickBot="1">
      <c r="B142" s="62" t="s">
        <v>45</v>
      </c>
      <c r="C142" s="62">
        <v>6013</v>
      </c>
      <c r="D142" s="63" t="s">
        <v>5</v>
      </c>
      <c r="E142" s="60" t="s">
        <v>46</v>
      </c>
      <c r="F142" s="28" t="s">
        <v>87</v>
      </c>
      <c r="G142" s="68"/>
      <c r="H142" s="22">
        <v>4008400</v>
      </c>
      <c r="I142" s="21">
        <f t="shared" si="4"/>
        <v>4008400</v>
      </c>
    </row>
    <row r="143" spans="2:9" ht="57" hidden="1" thickBot="1">
      <c r="B143" s="62" t="s">
        <v>47</v>
      </c>
      <c r="C143" s="62">
        <v>6020</v>
      </c>
      <c r="D143" s="63" t="s">
        <v>5</v>
      </c>
      <c r="E143" s="60" t="s">
        <v>48</v>
      </c>
      <c r="F143" s="64" t="s">
        <v>76</v>
      </c>
      <c r="G143" s="68">
        <v>1996000</v>
      </c>
      <c r="H143" s="22"/>
      <c r="I143" s="21">
        <f t="shared" si="4"/>
        <v>1996000</v>
      </c>
    </row>
    <row r="144" spans="2:9" ht="38.25" hidden="1" thickBot="1">
      <c r="B144" s="30" t="s">
        <v>49</v>
      </c>
      <c r="C144" s="30">
        <v>6030</v>
      </c>
      <c r="D144" s="33" t="s">
        <v>5</v>
      </c>
      <c r="E144" s="60" t="s">
        <v>50</v>
      </c>
      <c r="F144" s="28" t="s">
        <v>87</v>
      </c>
      <c r="G144" s="68"/>
      <c r="H144" s="22">
        <v>6001447</v>
      </c>
      <c r="I144" s="21">
        <f t="shared" si="4"/>
        <v>6001447</v>
      </c>
    </row>
    <row r="145" spans="2:9" ht="38.25" hidden="1" thickBot="1">
      <c r="B145" s="30" t="s">
        <v>49</v>
      </c>
      <c r="C145" s="30">
        <v>6030</v>
      </c>
      <c r="D145" s="33" t="s">
        <v>5</v>
      </c>
      <c r="E145" s="60" t="s">
        <v>50</v>
      </c>
      <c r="F145" s="28" t="s">
        <v>78</v>
      </c>
      <c r="G145" s="68">
        <v>7183530</v>
      </c>
      <c r="H145" s="22"/>
      <c r="I145" s="21">
        <f t="shared" si="4"/>
        <v>7183530</v>
      </c>
    </row>
    <row r="146" spans="2:9" ht="38.25" hidden="1" thickBot="1">
      <c r="B146" s="30" t="s">
        <v>51</v>
      </c>
      <c r="C146" s="30">
        <v>7130</v>
      </c>
      <c r="D146" s="33" t="s">
        <v>7</v>
      </c>
      <c r="E146" s="60" t="s">
        <v>52</v>
      </c>
      <c r="F146" s="27" t="s">
        <v>79</v>
      </c>
      <c r="G146" s="68">
        <v>300000</v>
      </c>
      <c r="H146" s="22"/>
      <c r="I146" s="21">
        <f t="shared" si="4"/>
        <v>300000</v>
      </c>
    </row>
    <row r="147" spans="2:9" ht="38.25" hidden="1" thickBot="1">
      <c r="B147" s="30" t="s">
        <v>51</v>
      </c>
      <c r="C147" s="30">
        <v>7130</v>
      </c>
      <c r="D147" s="33" t="s">
        <v>7</v>
      </c>
      <c r="E147" s="60" t="s">
        <v>52</v>
      </c>
      <c r="F147" s="65" t="s">
        <v>80</v>
      </c>
      <c r="G147" s="68"/>
      <c r="H147" s="22">
        <v>150000</v>
      </c>
      <c r="I147" s="21">
        <f t="shared" si="4"/>
        <v>150000</v>
      </c>
    </row>
    <row r="148" spans="2:9" ht="57" hidden="1" thickBot="1">
      <c r="B148" s="30" t="s">
        <v>93</v>
      </c>
      <c r="C148" s="30">
        <v>7363</v>
      </c>
      <c r="D148" s="33" t="s">
        <v>66</v>
      </c>
      <c r="E148" s="60" t="s">
        <v>67</v>
      </c>
      <c r="F148" s="28" t="s">
        <v>87</v>
      </c>
      <c r="G148" s="68"/>
      <c r="H148" s="22">
        <f>2300000+3000000</f>
        <v>5300000</v>
      </c>
      <c r="I148" s="21">
        <f t="shared" si="4"/>
        <v>5300000</v>
      </c>
    </row>
    <row r="149" spans="2:9" ht="38.25" hidden="1" thickBot="1">
      <c r="B149" s="57" t="s">
        <v>92</v>
      </c>
      <c r="C149" s="58">
        <v>7442</v>
      </c>
      <c r="D149" s="56" t="s">
        <v>58</v>
      </c>
      <c r="E149" s="60" t="s">
        <v>59</v>
      </c>
      <c r="F149" s="28" t="s">
        <v>87</v>
      </c>
      <c r="G149" s="68">
        <v>1080000</v>
      </c>
      <c r="H149" s="22">
        <f>2500000+25000</f>
        <v>2525000</v>
      </c>
      <c r="I149" s="21">
        <f t="shared" si="4"/>
        <v>3605000</v>
      </c>
    </row>
    <row r="150" spans="2:9" ht="38.25" hidden="1" thickBot="1">
      <c r="B150" s="57" t="s">
        <v>99</v>
      </c>
      <c r="C150" s="58">
        <v>7670</v>
      </c>
      <c r="D150" s="66" t="s">
        <v>94</v>
      </c>
      <c r="E150" s="60" t="s">
        <v>100</v>
      </c>
      <c r="F150" s="64" t="s">
        <v>101</v>
      </c>
      <c r="G150" s="68"/>
      <c r="H150" s="22">
        <v>1900000</v>
      </c>
      <c r="I150" s="21">
        <f t="shared" si="4"/>
        <v>1900000</v>
      </c>
    </row>
    <row r="151" spans="2:9" ht="132" hidden="1" thickBot="1">
      <c r="B151" s="57">
        <v>117691</v>
      </c>
      <c r="C151" s="58">
        <v>7691</v>
      </c>
      <c r="D151" s="66" t="s">
        <v>94</v>
      </c>
      <c r="E151" s="67" t="s">
        <v>95</v>
      </c>
      <c r="F151" s="28" t="s">
        <v>87</v>
      </c>
      <c r="G151" s="68"/>
      <c r="H151" s="22">
        <v>1400000</v>
      </c>
      <c r="I151" s="21">
        <f t="shared" si="4"/>
        <v>1400000</v>
      </c>
    </row>
    <row r="152" spans="2:9" ht="38.25" hidden="1" thickBot="1">
      <c r="B152" s="57" t="s">
        <v>53</v>
      </c>
      <c r="C152" s="58">
        <v>8340</v>
      </c>
      <c r="D152" s="56" t="s">
        <v>54</v>
      </c>
      <c r="E152" s="60" t="s">
        <v>55</v>
      </c>
      <c r="F152" s="27" t="s">
        <v>82</v>
      </c>
      <c r="G152" s="68"/>
      <c r="H152" s="22">
        <f>216000+700000</f>
        <v>916000</v>
      </c>
      <c r="I152" s="21">
        <f t="shared" si="4"/>
        <v>916000</v>
      </c>
    </row>
    <row r="153" spans="2:9" ht="18.75" hidden="1">
      <c r="B153" s="30"/>
      <c r="C153" s="30"/>
      <c r="D153" s="33"/>
      <c r="E153" s="34"/>
      <c r="F153" s="23"/>
      <c r="G153" s="68">
        <v>0</v>
      </c>
      <c r="H153" s="22"/>
      <c r="I153" s="21">
        <f t="shared" si="4"/>
        <v>0</v>
      </c>
    </row>
    <row r="154" spans="2:9" ht="38.25" hidden="1" thickBot="1">
      <c r="B154" s="30" t="s">
        <v>56</v>
      </c>
      <c r="C154" s="30">
        <v>8311</v>
      </c>
      <c r="D154" s="33" t="s">
        <v>34</v>
      </c>
      <c r="E154" s="60" t="s">
        <v>35</v>
      </c>
      <c r="F154" s="27" t="s">
        <v>83</v>
      </c>
      <c r="G154" s="68"/>
      <c r="H154" s="22">
        <f>2000+200000</f>
        <v>202000</v>
      </c>
      <c r="I154" s="21">
        <f t="shared" si="4"/>
        <v>202000</v>
      </c>
    </row>
    <row r="155" spans="2:9" ht="38.25" hidden="1" thickBot="1">
      <c r="B155" s="30" t="s">
        <v>60</v>
      </c>
      <c r="C155" s="30">
        <v>8410</v>
      </c>
      <c r="D155" s="33" t="s">
        <v>61</v>
      </c>
      <c r="E155" s="61" t="s">
        <v>62</v>
      </c>
      <c r="F155" s="23" t="s">
        <v>84</v>
      </c>
      <c r="G155" s="68">
        <v>156552</v>
      </c>
      <c r="H155" s="22"/>
      <c r="I155" s="21">
        <f t="shared" si="4"/>
        <v>156552</v>
      </c>
    </row>
    <row r="156" spans="2:9" ht="38.25" hidden="1" thickBot="1">
      <c r="B156" s="30" t="s">
        <v>97</v>
      </c>
      <c r="C156" s="30">
        <v>9770</v>
      </c>
      <c r="D156" s="33" t="s">
        <v>8</v>
      </c>
      <c r="E156" s="67" t="s">
        <v>96</v>
      </c>
      <c r="F156" s="29" t="s">
        <v>104</v>
      </c>
      <c r="G156" s="68">
        <v>230500</v>
      </c>
      <c r="H156" s="22"/>
      <c r="I156" s="21">
        <f t="shared" si="4"/>
        <v>230500</v>
      </c>
    </row>
    <row r="157" spans="2:9" ht="75.75" hidden="1" thickBot="1">
      <c r="B157" s="30" t="s">
        <v>97</v>
      </c>
      <c r="C157" s="30">
        <v>9770</v>
      </c>
      <c r="D157" s="33" t="s">
        <v>8</v>
      </c>
      <c r="E157" s="67" t="s">
        <v>96</v>
      </c>
      <c r="F157" s="29" t="s">
        <v>111</v>
      </c>
      <c r="G157" s="68">
        <v>16700</v>
      </c>
      <c r="H157" s="22"/>
      <c r="I157" s="21">
        <f t="shared" si="4"/>
        <v>16700</v>
      </c>
    </row>
    <row r="158" spans="2:9" ht="19.5" hidden="1" thickBot="1">
      <c r="B158" s="30" t="s">
        <v>97</v>
      </c>
      <c r="C158" s="30">
        <v>9770</v>
      </c>
      <c r="D158" s="33" t="s">
        <v>8</v>
      </c>
      <c r="E158" s="67" t="s">
        <v>96</v>
      </c>
      <c r="F158" s="29" t="s">
        <v>112</v>
      </c>
      <c r="G158" s="68">
        <v>200000</v>
      </c>
      <c r="H158" s="22">
        <v>70000</v>
      </c>
      <c r="I158" s="21">
        <f t="shared" si="4"/>
        <v>270000</v>
      </c>
    </row>
    <row r="159" spans="2:9" ht="57" hidden="1" thickBot="1">
      <c r="B159" s="30">
        <v>119800</v>
      </c>
      <c r="C159" s="30">
        <v>9800</v>
      </c>
      <c r="D159" s="33" t="s">
        <v>8</v>
      </c>
      <c r="E159" s="67" t="s">
        <v>98</v>
      </c>
      <c r="F159" s="29" t="s">
        <v>105</v>
      </c>
      <c r="G159" s="68">
        <v>100000</v>
      </c>
      <c r="H159" s="22"/>
      <c r="I159" s="21">
        <f t="shared" si="4"/>
        <v>100000</v>
      </c>
    </row>
    <row r="160" spans="2:9" ht="57" hidden="1" thickBot="1">
      <c r="B160" s="30">
        <v>119800</v>
      </c>
      <c r="C160" s="30">
        <v>9800</v>
      </c>
      <c r="D160" s="33" t="s">
        <v>8</v>
      </c>
      <c r="E160" s="67" t="s">
        <v>98</v>
      </c>
      <c r="F160" s="29" t="s">
        <v>106</v>
      </c>
      <c r="G160" s="68">
        <v>200000</v>
      </c>
      <c r="H160" s="22"/>
      <c r="I160" s="21">
        <f t="shared" si="4"/>
        <v>200000</v>
      </c>
    </row>
    <row r="161" spans="2:9" ht="57" hidden="1" thickBot="1">
      <c r="B161" s="30">
        <v>119800</v>
      </c>
      <c r="C161" s="30">
        <v>9800</v>
      </c>
      <c r="D161" s="33" t="s">
        <v>8</v>
      </c>
      <c r="E161" s="67" t="s">
        <v>98</v>
      </c>
      <c r="F161" s="29" t="s">
        <v>107</v>
      </c>
      <c r="G161" s="68">
        <v>50000</v>
      </c>
      <c r="H161" s="22"/>
      <c r="I161" s="21">
        <f t="shared" si="4"/>
        <v>50000</v>
      </c>
    </row>
    <row r="162" spans="2:9" ht="75.75" hidden="1" thickBot="1">
      <c r="B162" s="30">
        <v>119800</v>
      </c>
      <c r="C162" s="30">
        <v>9800</v>
      </c>
      <c r="D162" s="33" t="s">
        <v>8</v>
      </c>
      <c r="E162" s="67" t="s">
        <v>98</v>
      </c>
      <c r="F162" s="29" t="s">
        <v>108</v>
      </c>
      <c r="G162" s="68">
        <v>40000</v>
      </c>
      <c r="H162" s="22"/>
      <c r="I162" s="21">
        <f t="shared" si="4"/>
        <v>40000</v>
      </c>
    </row>
    <row r="163" spans="2:9" ht="19.5" hidden="1" thickBot="1">
      <c r="B163" s="31" t="s">
        <v>114</v>
      </c>
      <c r="C163" s="30"/>
      <c r="D163" s="33"/>
      <c r="E163" s="67" t="s">
        <v>113</v>
      </c>
      <c r="F163" s="29"/>
      <c r="G163" s="68">
        <f>G164</f>
        <v>430258</v>
      </c>
      <c r="H163" s="68">
        <f>H164</f>
        <v>1585343</v>
      </c>
      <c r="I163" s="21">
        <f t="shared" si="4"/>
        <v>2015601</v>
      </c>
    </row>
    <row r="164" spans="2:9" ht="19.5" hidden="1" thickBot="1">
      <c r="B164" s="31" t="s">
        <v>115</v>
      </c>
      <c r="C164" s="30"/>
      <c r="D164" s="33"/>
      <c r="E164" s="67" t="s">
        <v>116</v>
      </c>
      <c r="F164" s="29"/>
      <c r="G164" s="68">
        <f>G165+G166+G167+G168</f>
        <v>430258</v>
      </c>
      <c r="H164" s="68">
        <f>H165+H166+H167+H168</f>
        <v>1585343</v>
      </c>
      <c r="I164" s="21">
        <f t="shared" si="4"/>
        <v>2015601</v>
      </c>
    </row>
    <row r="165" spans="2:9" ht="38.25" hidden="1" thickBot="1">
      <c r="B165" s="30" t="s">
        <v>117</v>
      </c>
      <c r="C165" s="30">
        <v>1162</v>
      </c>
      <c r="D165" s="33" t="s">
        <v>37</v>
      </c>
      <c r="E165" s="60" t="s">
        <v>38</v>
      </c>
      <c r="F165" s="23" t="s">
        <v>71</v>
      </c>
      <c r="G165" s="68">
        <v>370258</v>
      </c>
      <c r="H165" s="22"/>
      <c r="I165" s="21">
        <f t="shared" si="4"/>
        <v>370258</v>
      </c>
    </row>
    <row r="166" spans="2:9" ht="93.75" hidden="1">
      <c r="B166" s="30" t="s">
        <v>118</v>
      </c>
      <c r="C166" s="30">
        <v>1020</v>
      </c>
      <c r="D166" s="33" t="s">
        <v>2</v>
      </c>
      <c r="E166" s="34" t="s">
        <v>29</v>
      </c>
      <c r="F166" s="28" t="s">
        <v>87</v>
      </c>
      <c r="G166" s="68"/>
      <c r="H166" s="22">
        <v>898833</v>
      </c>
      <c r="I166" s="21">
        <f t="shared" si="4"/>
        <v>898833</v>
      </c>
    </row>
    <row r="167" spans="2:9" ht="93.75" hidden="1">
      <c r="B167" s="30" t="s">
        <v>118</v>
      </c>
      <c r="C167" s="30">
        <v>1020</v>
      </c>
      <c r="D167" s="33" t="s">
        <v>2</v>
      </c>
      <c r="E167" s="34" t="s">
        <v>29</v>
      </c>
      <c r="F167" s="28" t="s">
        <v>102</v>
      </c>
      <c r="G167" s="68">
        <v>60000</v>
      </c>
      <c r="H167" s="22">
        <v>0</v>
      </c>
      <c r="I167" s="21">
        <f t="shared" si="4"/>
        <v>60000</v>
      </c>
    </row>
    <row r="168" spans="2:9" ht="37.5" hidden="1">
      <c r="B168" s="30" t="s">
        <v>119</v>
      </c>
      <c r="C168" s="30">
        <v>1010</v>
      </c>
      <c r="D168" s="33" t="s">
        <v>2</v>
      </c>
      <c r="E168" s="34" t="s">
        <v>88</v>
      </c>
      <c r="F168" s="28" t="s">
        <v>87</v>
      </c>
      <c r="G168" s="69"/>
      <c r="H168" s="22">
        <v>686510</v>
      </c>
      <c r="I168" s="21">
        <f t="shared" si="4"/>
        <v>686510</v>
      </c>
    </row>
    <row r="169" spans="2:9" ht="18.75" hidden="1">
      <c r="B169" s="41"/>
      <c r="C169" s="41"/>
      <c r="D169" s="42"/>
      <c r="E169" s="43" t="s">
        <v>10</v>
      </c>
      <c r="F169" s="44"/>
      <c r="G169" s="45">
        <f>G132+G163</f>
        <v>21979743</v>
      </c>
      <c r="H169" s="45">
        <f>H132+H163</f>
        <v>25355440</v>
      </c>
      <c r="I169" s="45">
        <f>I132+I163</f>
        <v>47335183</v>
      </c>
    </row>
    <row r="170" ht="18.75" hidden="1">
      <c r="F170" s="6"/>
    </row>
    <row r="171" spans="2:9" ht="12.75" hidden="1">
      <c r="B171" s="142"/>
      <c r="C171" s="142"/>
      <c r="D171" s="142"/>
      <c r="E171" s="142"/>
      <c r="F171" s="142"/>
      <c r="G171" s="142"/>
      <c r="H171" s="142"/>
      <c r="I171" s="142"/>
    </row>
    <row r="172" spans="2:9" ht="12.75" hidden="1">
      <c r="B172" s="131"/>
      <c r="C172" s="131"/>
      <c r="D172" s="131"/>
      <c r="E172" s="131"/>
      <c r="F172" s="131"/>
      <c r="G172" s="131"/>
      <c r="H172" s="131"/>
      <c r="I172" s="131"/>
    </row>
    <row r="173" spans="2:9" ht="12.75" hidden="1">
      <c r="B173" s="131"/>
      <c r="C173" s="131"/>
      <c r="D173" s="131"/>
      <c r="E173" s="131"/>
      <c r="F173" s="131"/>
      <c r="G173" s="131"/>
      <c r="H173" s="131"/>
      <c r="I173" s="131"/>
    </row>
    <row r="174" ht="12.75" hidden="1"/>
    <row r="175" spans="2:9" ht="18.75" hidden="1">
      <c r="B175" s="8" t="s">
        <v>63</v>
      </c>
      <c r="C175" s="7"/>
      <c r="D175" s="7"/>
      <c r="E175" s="7"/>
      <c r="F175" s="9"/>
      <c r="G175" s="10" t="s">
        <v>64</v>
      </c>
      <c r="H175" s="7"/>
      <c r="I175" s="7"/>
    </row>
    <row r="176" ht="12.75" hidden="1"/>
    <row r="177" spans="7:10" ht="87.75" customHeight="1" hidden="1">
      <c r="G177" s="134" t="s">
        <v>124</v>
      </c>
      <c r="H177" s="134"/>
      <c r="I177" s="134"/>
      <c r="J177" s="134"/>
    </row>
    <row r="178" spans="2:9" ht="58.5" customHeight="1" hidden="1">
      <c r="B178" s="135" t="s">
        <v>68</v>
      </c>
      <c r="C178" s="135"/>
      <c r="D178" s="135"/>
      <c r="E178" s="135"/>
      <c r="F178" s="135"/>
      <c r="G178" s="135"/>
      <c r="H178" s="135"/>
      <c r="I178" s="135"/>
    </row>
    <row r="179" spans="2:9" ht="18.75" hidden="1">
      <c r="B179" s="11"/>
      <c r="C179" s="12"/>
      <c r="D179" s="12"/>
      <c r="E179" s="12"/>
      <c r="F179" s="13"/>
      <c r="G179" s="13"/>
      <c r="H179" s="14"/>
      <c r="I179" s="15" t="s">
        <v>11</v>
      </c>
    </row>
    <row r="180" spans="2:9" ht="79.5" hidden="1">
      <c r="B180" s="16" t="s">
        <v>17</v>
      </c>
      <c r="C180" s="16" t="s">
        <v>18</v>
      </c>
      <c r="D180" s="17" t="s">
        <v>19</v>
      </c>
      <c r="E180" s="18" t="s">
        <v>20</v>
      </c>
      <c r="F180" s="19" t="s">
        <v>12</v>
      </c>
      <c r="G180" s="20" t="s">
        <v>0</v>
      </c>
      <c r="H180" s="19" t="s">
        <v>1</v>
      </c>
      <c r="I180" s="19" t="s">
        <v>13</v>
      </c>
    </row>
    <row r="181" spans="2:9" ht="18.75" hidden="1">
      <c r="B181" s="30" t="s">
        <v>21</v>
      </c>
      <c r="C181" s="31"/>
      <c r="D181" s="32"/>
      <c r="E181" s="34" t="s">
        <v>70</v>
      </c>
      <c r="F181" s="21"/>
      <c r="G181" s="70">
        <f>G182</f>
        <v>25195858</v>
      </c>
      <c r="H181" s="21">
        <f>H182</f>
        <v>28365097</v>
      </c>
      <c r="I181" s="21">
        <f aca="true" t="shared" si="5" ref="I181:I222">G181+H181</f>
        <v>53560955</v>
      </c>
    </row>
    <row r="182" spans="2:9" ht="18.75" hidden="1">
      <c r="B182" s="30" t="s">
        <v>22</v>
      </c>
      <c r="C182" s="31"/>
      <c r="D182" s="32"/>
      <c r="E182" s="34" t="s">
        <v>70</v>
      </c>
      <c r="F182" s="22"/>
      <c r="G182" s="22">
        <f>SUM(G183:G216)</f>
        <v>25195858</v>
      </c>
      <c r="H182" s="22">
        <f>SUM(H183:H216)</f>
        <v>28365097</v>
      </c>
      <c r="I182" s="21">
        <f t="shared" si="5"/>
        <v>53560955</v>
      </c>
    </row>
    <row r="183" spans="2:9" ht="38.25" hidden="1" thickBot="1">
      <c r="B183" s="30" t="s">
        <v>36</v>
      </c>
      <c r="C183" s="30">
        <v>1162</v>
      </c>
      <c r="D183" s="33" t="s">
        <v>37</v>
      </c>
      <c r="E183" s="60" t="s">
        <v>38</v>
      </c>
      <c r="F183" s="23" t="s">
        <v>71</v>
      </c>
      <c r="G183" s="22">
        <v>179742</v>
      </c>
      <c r="H183" s="22"/>
      <c r="I183" s="21">
        <f t="shared" si="5"/>
        <v>179742</v>
      </c>
    </row>
    <row r="184" spans="2:9" ht="56.25" hidden="1">
      <c r="B184" s="30" t="s">
        <v>125</v>
      </c>
      <c r="C184" s="30">
        <v>2151</v>
      </c>
      <c r="D184" s="33" t="s">
        <v>126</v>
      </c>
      <c r="E184" s="71" t="s">
        <v>127</v>
      </c>
      <c r="F184" s="23" t="s">
        <v>128</v>
      </c>
      <c r="G184" s="22">
        <v>550000</v>
      </c>
      <c r="H184" s="22">
        <v>50000</v>
      </c>
      <c r="I184" s="21">
        <f t="shared" si="5"/>
        <v>600000</v>
      </c>
    </row>
    <row r="185" spans="2:9" ht="37.5" hidden="1">
      <c r="B185" s="30" t="s">
        <v>85</v>
      </c>
      <c r="C185" s="30">
        <v>3210</v>
      </c>
      <c r="D185" s="35">
        <v>1050</v>
      </c>
      <c r="E185" s="34" t="s">
        <v>27</v>
      </c>
      <c r="F185" s="25" t="s">
        <v>103</v>
      </c>
      <c r="G185" s="68">
        <v>50000</v>
      </c>
      <c r="H185" s="39"/>
      <c r="I185" s="21">
        <f t="shared" si="5"/>
        <v>50000</v>
      </c>
    </row>
    <row r="186" spans="2:9" ht="38.25" hidden="1" thickBot="1">
      <c r="B186" s="30" t="s">
        <v>39</v>
      </c>
      <c r="C186" s="30">
        <v>3242</v>
      </c>
      <c r="D186" s="33" t="s">
        <v>33</v>
      </c>
      <c r="E186" s="60" t="s">
        <v>40</v>
      </c>
      <c r="F186" s="59" t="s">
        <v>89</v>
      </c>
      <c r="G186" s="33">
        <v>1516000</v>
      </c>
      <c r="H186" s="34"/>
      <c r="I186" s="21">
        <f t="shared" si="5"/>
        <v>1516000</v>
      </c>
    </row>
    <row r="187" spans="2:9" ht="38.25" hidden="1" thickBot="1">
      <c r="B187" s="30">
        <v>114060</v>
      </c>
      <c r="C187" s="30">
        <v>4060</v>
      </c>
      <c r="D187" s="63" t="s">
        <v>90</v>
      </c>
      <c r="E187" s="60" t="s">
        <v>91</v>
      </c>
      <c r="F187" s="28" t="s">
        <v>87</v>
      </c>
      <c r="G187" s="33"/>
      <c r="H187" s="34">
        <v>16984</v>
      </c>
      <c r="I187" s="21">
        <f t="shared" si="5"/>
        <v>16984</v>
      </c>
    </row>
    <row r="188" spans="2:9" ht="38.25" hidden="1" thickBot="1">
      <c r="B188" s="30" t="s">
        <v>121</v>
      </c>
      <c r="C188" s="30">
        <v>4081</v>
      </c>
      <c r="D188" s="63" t="s">
        <v>16</v>
      </c>
      <c r="E188" s="60" t="s">
        <v>122</v>
      </c>
      <c r="F188" s="28" t="s">
        <v>123</v>
      </c>
      <c r="G188" s="33">
        <v>5400461</v>
      </c>
      <c r="H188" s="34">
        <v>892016</v>
      </c>
      <c r="I188" s="21">
        <f t="shared" si="5"/>
        <v>6292477</v>
      </c>
    </row>
    <row r="189" spans="2:9" ht="38.25" hidden="1" thickBot="1">
      <c r="B189" s="30" t="s">
        <v>121</v>
      </c>
      <c r="C189" s="30">
        <v>4081</v>
      </c>
      <c r="D189" s="63" t="s">
        <v>16</v>
      </c>
      <c r="E189" s="60" t="s">
        <v>122</v>
      </c>
      <c r="F189" s="26" t="s">
        <v>73</v>
      </c>
      <c r="G189" s="68">
        <v>50000</v>
      </c>
      <c r="H189" s="39"/>
      <c r="I189" s="21">
        <f t="shared" si="5"/>
        <v>50000</v>
      </c>
    </row>
    <row r="190" spans="2:9" ht="38.25" hidden="1" thickBot="1">
      <c r="B190" s="62" t="s">
        <v>43</v>
      </c>
      <c r="C190" s="62">
        <v>5032</v>
      </c>
      <c r="D190" s="63" t="s">
        <v>6</v>
      </c>
      <c r="E190" s="61" t="s">
        <v>44</v>
      </c>
      <c r="F190" s="27" t="s">
        <v>74</v>
      </c>
      <c r="G190" s="68">
        <v>2800000</v>
      </c>
      <c r="H190" s="22">
        <v>567250</v>
      </c>
      <c r="I190" s="21">
        <f t="shared" si="5"/>
        <v>3367250</v>
      </c>
    </row>
    <row r="191" spans="2:9" ht="38.25" hidden="1" thickBot="1">
      <c r="B191" s="62" t="s">
        <v>45</v>
      </c>
      <c r="C191" s="62">
        <v>6013</v>
      </c>
      <c r="D191" s="63" t="s">
        <v>5</v>
      </c>
      <c r="E191" s="60" t="s">
        <v>46</v>
      </c>
      <c r="F191" s="65" t="s">
        <v>75</v>
      </c>
      <c r="G191" s="68">
        <v>325173</v>
      </c>
      <c r="H191" s="22"/>
      <c r="I191" s="21">
        <f t="shared" si="5"/>
        <v>325173</v>
      </c>
    </row>
    <row r="192" spans="2:9" ht="38.25" hidden="1" thickBot="1">
      <c r="B192" s="62" t="s">
        <v>45</v>
      </c>
      <c r="C192" s="62">
        <v>6013</v>
      </c>
      <c r="D192" s="63" t="s">
        <v>5</v>
      </c>
      <c r="E192" s="60" t="s">
        <v>46</v>
      </c>
      <c r="F192" s="28" t="s">
        <v>87</v>
      </c>
      <c r="G192" s="68"/>
      <c r="H192" s="22">
        <v>3908400</v>
      </c>
      <c r="I192" s="21">
        <f t="shared" si="5"/>
        <v>3908400</v>
      </c>
    </row>
    <row r="193" spans="2:9" ht="57" hidden="1" thickBot="1">
      <c r="B193" s="62" t="s">
        <v>47</v>
      </c>
      <c r="C193" s="62">
        <v>6020</v>
      </c>
      <c r="D193" s="63" t="s">
        <v>5</v>
      </c>
      <c r="E193" s="60" t="s">
        <v>48</v>
      </c>
      <c r="F193" s="64" t="s">
        <v>76</v>
      </c>
      <c r="G193" s="68">
        <v>1996000</v>
      </c>
      <c r="H193" s="22"/>
      <c r="I193" s="21">
        <f t="shared" si="5"/>
        <v>1996000</v>
      </c>
    </row>
    <row r="194" spans="2:9" ht="38.25" hidden="1" thickBot="1">
      <c r="B194" s="30" t="s">
        <v>49</v>
      </c>
      <c r="C194" s="30">
        <v>6030</v>
      </c>
      <c r="D194" s="33" t="s">
        <v>5</v>
      </c>
      <c r="E194" s="60" t="s">
        <v>50</v>
      </c>
      <c r="F194" s="28" t="s">
        <v>87</v>
      </c>
      <c r="G194" s="68"/>
      <c r="H194" s="22">
        <v>9300447</v>
      </c>
      <c r="I194" s="21">
        <f t="shared" si="5"/>
        <v>9300447</v>
      </c>
    </row>
    <row r="195" spans="2:9" ht="38.25" hidden="1" thickBot="1">
      <c r="B195" s="30" t="s">
        <v>49</v>
      </c>
      <c r="C195" s="30">
        <v>6030</v>
      </c>
      <c r="D195" s="33" t="s">
        <v>5</v>
      </c>
      <c r="E195" s="60" t="s">
        <v>50</v>
      </c>
      <c r="F195" s="28" t="s">
        <v>78</v>
      </c>
      <c r="G195" s="68">
        <v>7683530</v>
      </c>
      <c r="H195" s="22"/>
      <c r="I195" s="21">
        <f t="shared" si="5"/>
        <v>7683530</v>
      </c>
    </row>
    <row r="196" spans="2:9" ht="38.25" hidden="1" thickBot="1">
      <c r="B196" s="30" t="s">
        <v>51</v>
      </c>
      <c r="C196" s="30">
        <v>7130</v>
      </c>
      <c r="D196" s="33" t="s">
        <v>7</v>
      </c>
      <c r="E196" s="60" t="s">
        <v>52</v>
      </c>
      <c r="F196" s="27" t="s">
        <v>79</v>
      </c>
      <c r="G196" s="68">
        <v>400000</v>
      </c>
      <c r="H196" s="22"/>
      <c r="I196" s="21">
        <f t="shared" si="5"/>
        <v>400000</v>
      </c>
    </row>
    <row r="197" spans="2:9" ht="38.25" hidden="1" thickBot="1">
      <c r="B197" s="30" t="s">
        <v>51</v>
      </c>
      <c r="C197" s="30">
        <v>7130</v>
      </c>
      <c r="D197" s="33" t="s">
        <v>7</v>
      </c>
      <c r="E197" s="60" t="s">
        <v>52</v>
      </c>
      <c r="F197" s="65" t="s">
        <v>80</v>
      </c>
      <c r="G197" s="68"/>
      <c r="H197" s="22">
        <v>450000</v>
      </c>
      <c r="I197" s="21">
        <f t="shared" si="5"/>
        <v>450000</v>
      </c>
    </row>
    <row r="198" spans="2:9" ht="57" hidden="1" thickBot="1">
      <c r="B198" s="30" t="s">
        <v>93</v>
      </c>
      <c r="C198" s="30">
        <v>7363</v>
      </c>
      <c r="D198" s="33" t="s">
        <v>66</v>
      </c>
      <c r="E198" s="60" t="s">
        <v>67</v>
      </c>
      <c r="F198" s="28" t="s">
        <v>87</v>
      </c>
      <c r="G198" s="68"/>
      <c r="H198" s="22">
        <v>6100000</v>
      </c>
      <c r="I198" s="21">
        <f t="shared" si="5"/>
        <v>6100000</v>
      </c>
    </row>
    <row r="199" spans="2:9" ht="38.25" hidden="1" thickBot="1">
      <c r="B199" s="57" t="s">
        <v>92</v>
      </c>
      <c r="C199" s="58">
        <v>7442</v>
      </c>
      <c r="D199" s="56" t="s">
        <v>58</v>
      </c>
      <c r="E199" s="60" t="s">
        <v>59</v>
      </c>
      <c r="F199" s="28" t="s">
        <v>87</v>
      </c>
      <c r="G199" s="68">
        <v>1480000</v>
      </c>
      <c r="H199" s="22">
        <v>2592000</v>
      </c>
      <c r="I199" s="21">
        <f t="shared" si="5"/>
        <v>4072000</v>
      </c>
    </row>
    <row r="200" spans="2:9" ht="38.25" hidden="1" thickBot="1">
      <c r="B200" s="57" t="s">
        <v>99</v>
      </c>
      <c r="C200" s="58">
        <v>7670</v>
      </c>
      <c r="D200" s="66" t="s">
        <v>94</v>
      </c>
      <c r="E200" s="60" t="s">
        <v>100</v>
      </c>
      <c r="F200" s="64" t="s">
        <v>101</v>
      </c>
      <c r="G200" s="68"/>
      <c r="H200" s="22">
        <v>1900000</v>
      </c>
      <c r="I200" s="21">
        <f t="shared" si="5"/>
        <v>1900000</v>
      </c>
    </row>
    <row r="201" spans="2:9" ht="132" hidden="1" thickBot="1">
      <c r="B201" s="57">
        <v>117691</v>
      </c>
      <c r="C201" s="58">
        <v>7691</v>
      </c>
      <c r="D201" s="66" t="s">
        <v>94</v>
      </c>
      <c r="E201" s="67" t="s">
        <v>95</v>
      </c>
      <c r="F201" s="28" t="s">
        <v>87</v>
      </c>
      <c r="G201" s="68"/>
      <c r="H201" s="22">
        <v>1400000</v>
      </c>
      <c r="I201" s="21">
        <f t="shared" si="5"/>
        <v>1400000</v>
      </c>
    </row>
    <row r="202" spans="2:9" ht="38.25" hidden="1" thickBot="1">
      <c r="B202" s="57" t="s">
        <v>53</v>
      </c>
      <c r="C202" s="58">
        <v>8340</v>
      </c>
      <c r="D202" s="56" t="s">
        <v>54</v>
      </c>
      <c r="E202" s="60" t="s">
        <v>55</v>
      </c>
      <c r="F202" s="27" t="s">
        <v>82</v>
      </c>
      <c r="G202" s="68"/>
      <c r="H202" s="22">
        <f>216000+700000</f>
        <v>916000</v>
      </c>
      <c r="I202" s="21">
        <f t="shared" si="5"/>
        <v>916000</v>
      </c>
    </row>
    <row r="203" spans="2:9" ht="18.75" hidden="1">
      <c r="B203" s="30"/>
      <c r="C203" s="30"/>
      <c r="D203" s="33"/>
      <c r="E203" s="34"/>
      <c r="F203" s="23"/>
      <c r="G203" s="68">
        <v>0</v>
      </c>
      <c r="H203" s="22"/>
      <c r="I203" s="21">
        <f t="shared" si="5"/>
        <v>0</v>
      </c>
    </row>
    <row r="204" spans="2:9" ht="38.25" hidden="1" thickBot="1">
      <c r="B204" s="30" t="s">
        <v>56</v>
      </c>
      <c r="C204" s="30">
        <v>8311</v>
      </c>
      <c r="D204" s="33" t="s">
        <v>34</v>
      </c>
      <c r="E204" s="60" t="s">
        <v>35</v>
      </c>
      <c r="F204" s="27" t="s">
        <v>83</v>
      </c>
      <c r="G204" s="68"/>
      <c r="H204" s="22">
        <f>2000+200000</f>
        <v>202000</v>
      </c>
      <c r="I204" s="21">
        <f t="shared" si="5"/>
        <v>202000</v>
      </c>
    </row>
    <row r="205" spans="2:9" ht="38.25" hidden="1" thickBot="1">
      <c r="B205" s="30" t="s">
        <v>60</v>
      </c>
      <c r="C205" s="30">
        <v>8410</v>
      </c>
      <c r="D205" s="33" t="s">
        <v>61</v>
      </c>
      <c r="E205" s="61" t="s">
        <v>62</v>
      </c>
      <c r="F205" s="23" t="s">
        <v>84</v>
      </c>
      <c r="G205" s="68">
        <v>176552</v>
      </c>
      <c r="H205" s="22"/>
      <c r="I205" s="21">
        <f t="shared" si="5"/>
        <v>176552</v>
      </c>
    </row>
    <row r="206" spans="2:9" ht="94.5" hidden="1" thickBot="1">
      <c r="B206" s="30" t="s">
        <v>130</v>
      </c>
      <c r="C206" s="30">
        <v>9730</v>
      </c>
      <c r="D206" s="33" t="s">
        <v>8</v>
      </c>
      <c r="E206" s="61" t="s">
        <v>131</v>
      </c>
      <c r="F206" s="23" t="s">
        <v>132</v>
      </c>
      <c r="G206" s="68">
        <v>1000000</v>
      </c>
      <c r="H206" s="22"/>
      <c r="I206" s="21">
        <f t="shared" si="5"/>
        <v>1000000</v>
      </c>
    </row>
    <row r="207" spans="2:9" ht="38.25" hidden="1" thickBot="1">
      <c r="B207" s="30" t="s">
        <v>97</v>
      </c>
      <c r="C207" s="30">
        <v>9770</v>
      </c>
      <c r="D207" s="33" t="s">
        <v>8</v>
      </c>
      <c r="E207" s="67" t="s">
        <v>96</v>
      </c>
      <c r="F207" s="29" t="s">
        <v>104</v>
      </c>
      <c r="G207" s="68">
        <v>248500</v>
      </c>
      <c r="H207" s="22"/>
      <c r="I207" s="21">
        <f t="shared" si="5"/>
        <v>248500</v>
      </c>
    </row>
    <row r="208" spans="2:9" ht="75.75" hidden="1" thickBot="1">
      <c r="B208" s="30" t="s">
        <v>97</v>
      </c>
      <c r="C208" s="30">
        <v>9770</v>
      </c>
      <c r="D208" s="33" t="s">
        <v>8</v>
      </c>
      <c r="E208" s="67" t="s">
        <v>96</v>
      </c>
      <c r="F208" s="29" t="s">
        <v>111</v>
      </c>
      <c r="G208" s="68">
        <v>16700</v>
      </c>
      <c r="H208" s="22"/>
      <c r="I208" s="21">
        <f t="shared" si="5"/>
        <v>16700</v>
      </c>
    </row>
    <row r="209" spans="2:9" ht="57" hidden="1" thickBot="1">
      <c r="B209" s="30" t="s">
        <v>97</v>
      </c>
      <c r="C209" s="30">
        <v>9770</v>
      </c>
      <c r="D209" s="33" t="s">
        <v>8</v>
      </c>
      <c r="E209" s="67" t="s">
        <v>96</v>
      </c>
      <c r="F209" s="29" t="s">
        <v>134</v>
      </c>
      <c r="G209" s="68">
        <v>165100</v>
      </c>
      <c r="H209" s="22"/>
      <c r="I209" s="21">
        <f t="shared" si="5"/>
        <v>165100</v>
      </c>
    </row>
    <row r="210" spans="2:9" ht="19.5" hidden="1" thickBot="1">
      <c r="B210" s="30" t="s">
        <v>97</v>
      </c>
      <c r="C210" s="30">
        <v>9770</v>
      </c>
      <c r="D210" s="33" t="s">
        <v>8</v>
      </c>
      <c r="E210" s="67" t="s">
        <v>96</v>
      </c>
      <c r="F210" s="29" t="s">
        <v>133</v>
      </c>
      <c r="G210" s="68">
        <v>168100</v>
      </c>
      <c r="H210" s="22"/>
      <c r="I210" s="21">
        <f t="shared" si="5"/>
        <v>168100</v>
      </c>
    </row>
    <row r="211" spans="2:9" ht="19.5" hidden="1" thickBot="1">
      <c r="B211" s="30" t="s">
        <v>97</v>
      </c>
      <c r="C211" s="30">
        <v>9770</v>
      </c>
      <c r="D211" s="33" t="s">
        <v>8</v>
      </c>
      <c r="E211" s="67" t="s">
        <v>96</v>
      </c>
      <c r="F211" s="29" t="s">
        <v>112</v>
      </c>
      <c r="G211" s="68">
        <v>400000</v>
      </c>
      <c r="H211" s="22">
        <v>70000</v>
      </c>
      <c r="I211" s="21">
        <f t="shared" si="5"/>
        <v>470000</v>
      </c>
    </row>
    <row r="212" spans="2:9" ht="57" hidden="1" thickBot="1">
      <c r="B212" s="30">
        <v>119800</v>
      </c>
      <c r="C212" s="30">
        <v>9800</v>
      </c>
      <c r="D212" s="33" t="s">
        <v>8</v>
      </c>
      <c r="E212" s="67" t="s">
        <v>98</v>
      </c>
      <c r="F212" s="29" t="s">
        <v>105</v>
      </c>
      <c r="G212" s="68">
        <v>200000</v>
      </c>
      <c r="H212" s="22"/>
      <c r="I212" s="21">
        <f t="shared" si="5"/>
        <v>200000</v>
      </c>
    </row>
    <row r="213" spans="2:9" ht="57" hidden="1" thickBot="1">
      <c r="B213" s="30">
        <v>119800</v>
      </c>
      <c r="C213" s="30">
        <v>9800</v>
      </c>
      <c r="D213" s="33" t="s">
        <v>8</v>
      </c>
      <c r="E213" s="67" t="s">
        <v>98</v>
      </c>
      <c r="F213" s="29" t="s">
        <v>106</v>
      </c>
      <c r="G213" s="68">
        <v>200000</v>
      </c>
      <c r="H213" s="22"/>
      <c r="I213" s="21">
        <f t="shared" si="5"/>
        <v>200000</v>
      </c>
    </row>
    <row r="214" spans="2:9" ht="57" hidden="1" thickBot="1">
      <c r="B214" s="30">
        <v>119800</v>
      </c>
      <c r="C214" s="30">
        <v>9800</v>
      </c>
      <c r="D214" s="33" t="s">
        <v>8</v>
      </c>
      <c r="E214" s="67" t="s">
        <v>98</v>
      </c>
      <c r="F214" s="29" t="s">
        <v>107</v>
      </c>
      <c r="G214" s="68">
        <v>100000</v>
      </c>
      <c r="H214" s="22"/>
      <c r="I214" s="21">
        <f t="shared" si="5"/>
        <v>100000</v>
      </c>
    </row>
    <row r="215" spans="2:9" ht="57" hidden="1" thickBot="1">
      <c r="B215" s="30">
        <v>119800</v>
      </c>
      <c r="C215" s="30">
        <v>9800</v>
      </c>
      <c r="D215" s="33" t="s">
        <v>8</v>
      </c>
      <c r="E215" s="67" t="s">
        <v>98</v>
      </c>
      <c r="F215" s="29" t="s">
        <v>129</v>
      </c>
      <c r="G215" s="68">
        <v>50000</v>
      </c>
      <c r="H215" s="22"/>
      <c r="I215" s="21">
        <f t="shared" si="5"/>
        <v>50000</v>
      </c>
    </row>
    <row r="216" spans="2:9" ht="75.75" hidden="1" thickBot="1">
      <c r="B216" s="30">
        <v>119800</v>
      </c>
      <c r="C216" s="30">
        <v>9800</v>
      </c>
      <c r="D216" s="33" t="s">
        <v>8</v>
      </c>
      <c r="E216" s="67" t="s">
        <v>98</v>
      </c>
      <c r="F216" s="29" t="s">
        <v>108</v>
      </c>
      <c r="G216" s="68">
        <v>40000</v>
      </c>
      <c r="H216" s="22"/>
      <c r="I216" s="21">
        <f t="shared" si="5"/>
        <v>40000</v>
      </c>
    </row>
    <row r="217" spans="2:9" ht="19.5" hidden="1" thickBot="1">
      <c r="B217" s="31" t="s">
        <v>114</v>
      </c>
      <c r="C217" s="30"/>
      <c r="D217" s="33"/>
      <c r="E217" s="67" t="s">
        <v>113</v>
      </c>
      <c r="F217" s="29"/>
      <c r="G217" s="68">
        <f>G218</f>
        <v>430258</v>
      </c>
      <c r="H217" s="68">
        <f>H218</f>
        <v>2098333</v>
      </c>
      <c r="I217" s="21">
        <f t="shared" si="5"/>
        <v>2528591</v>
      </c>
    </row>
    <row r="218" spans="2:9" ht="19.5" hidden="1" thickBot="1">
      <c r="B218" s="31" t="s">
        <v>115</v>
      </c>
      <c r="C218" s="30"/>
      <c r="D218" s="33"/>
      <c r="E218" s="67" t="s">
        <v>116</v>
      </c>
      <c r="F218" s="29"/>
      <c r="G218" s="68">
        <f>G219+G220+G221+G222</f>
        <v>430258</v>
      </c>
      <c r="H218" s="68">
        <f>H219+H220+H221+H222</f>
        <v>2098333</v>
      </c>
      <c r="I218" s="21">
        <f t="shared" si="5"/>
        <v>2528591</v>
      </c>
    </row>
    <row r="219" spans="2:9" ht="38.25" hidden="1" thickBot="1">
      <c r="B219" s="30" t="s">
        <v>117</v>
      </c>
      <c r="C219" s="30">
        <v>1162</v>
      </c>
      <c r="D219" s="33" t="s">
        <v>37</v>
      </c>
      <c r="E219" s="60" t="s">
        <v>38</v>
      </c>
      <c r="F219" s="23" t="s">
        <v>71</v>
      </c>
      <c r="G219" s="68">
        <v>370258</v>
      </c>
      <c r="H219" s="22"/>
      <c r="I219" s="21">
        <f t="shared" si="5"/>
        <v>370258</v>
      </c>
    </row>
    <row r="220" spans="2:9" ht="93.75" hidden="1">
      <c r="B220" s="30" t="s">
        <v>118</v>
      </c>
      <c r="C220" s="30">
        <v>1020</v>
      </c>
      <c r="D220" s="33" t="s">
        <v>2</v>
      </c>
      <c r="E220" s="34" t="s">
        <v>29</v>
      </c>
      <c r="F220" s="28" t="s">
        <v>87</v>
      </c>
      <c r="G220" s="68"/>
      <c r="H220" s="22">
        <v>1210833</v>
      </c>
      <c r="I220" s="21">
        <f t="shared" si="5"/>
        <v>1210833</v>
      </c>
    </row>
    <row r="221" spans="2:9" ht="93.75" hidden="1">
      <c r="B221" s="30" t="s">
        <v>118</v>
      </c>
      <c r="C221" s="30">
        <v>1020</v>
      </c>
      <c r="D221" s="33" t="s">
        <v>2</v>
      </c>
      <c r="E221" s="34" t="s">
        <v>29</v>
      </c>
      <c r="F221" s="28" t="s">
        <v>102</v>
      </c>
      <c r="G221" s="68">
        <v>60000</v>
      </c>
      <c r="H221" s="22">
        <v>0</v>
      </c>
      <c r="I221" s="21">
        <f t="shared" si="5"/>
        <v>60000</v>
      </c>
    </row>
    <row r="222" spans="2:9" ht="37.5" hidden="1">
      <c r="B222" s="30" t="s">
        <v>119</v>
      </c>
      <c r="C222" s="30">
        <v>1010</v>
      </c>
      <c r="D222" s="33" t="s">
        <v>2</v>
      </c>
      <c r="E222" s="34" t="s">
        <v>88</v>
      </c>
      <c r="F222" s="28" t="s">
        <v>87</v>
      </c>
      <c r="G222" s="69"/>
      <c r="H222" s="22">
        <v>887500</v>
      </c>
      <c r="I222" s="21">
        <f t="shared" si="5"/>
        <v>887500</v>
      </c>
    </row>
    <row r="223" spans="2:9" ht="18.75" hidden="1">
      <c r="B223" s="41"/>
      <c r="C223" s="41"/>
      <c r="D223" s="42"/>
      <c r="E223" s="43" t="s">
        <v>10</v>
      </c>
      <c r="F223" s="44"/>
      <c r="G223" s="45">
        <f>G181+G217</f>
        <v>25626116</v>
      </c>
      <c r="H223" s="45">
        <f>H181+H217</f>
        <v>30463430</v>
      </c>
      <c r="I223" s="45">
        <f>I181+I217</f>
        <v>56089546</v>
      </c>
    </row>
    <row r="224" ht="18.75" hidden="1">
      <c r="F224" s="6"/>
    </row>
    <row r="225" spans="2:9" ht="12.75" hidden="1">
      <c r="B225" s="142"/>
      <c r="C225" s="142"/>
      <c r="D225" s="142"/>
      <c r="E225" s="142"/>
      <c r="F225" s="142"/>
      <c r="G225" s="142"/>
      <c r="H225" s="142"/>
      <c r="I225" s="142"/>
    </row>
    <row r="226" spans="2:9" ht="12.75" hidden="1">
      <c r="B226" s="131"/>
      <c r="C226" s="131"/>
      <c r="D226" s="131"/>
      <c r="E226" s="131"/>
      <c r="F226" s="131"/>
      <c r="G226" s="131"/>
      <c r="H226" s="131"/>
      <c r="I226" s="131"/>
    </row>
    <row r="227" spans="2:9" ht="12.75" hidden="1">
      <c r="B227" s="131"/>
      <c r="C227" s="131"/>
      <c r="D227" s="131"/>
      <c r="E227" s="131"/>
      <c r="F227" s="131"/>
      <c r="G227" s="131"/>
      <c r="H227" s="131"/>
      <c r="I227" s="131"/>
    </row>
    <row r="228" ht="12.75" hidden="1"/>
    <row r="229" spans="2:9" ht="18.75" hidden="1">
      <c r="B229" s="8" t="s">
        <v>63</v>
      </c>
      <c r="C229" s="7"/>
      <c r="D229" s="7"/>
      <c r="E229" s="7"/>
      <c r="F229" s="9"/>
      <c r="G229" s="10" t="s">
        <v>64</v>
      </c>
      <c r="H229" s="7"/>
      <c r="I229" s="7"/>
    </row>
    <row r="230" ht="12.75" hidden="1"/>
    <row r="231" ht="12.75" hidden="1"/>
    <row r="232" spans="7:10" ht="65.25" customHeight="1">
      <c r="G232" s="134" t="s">
        <v>168</v>
      </c>
      <c r="H232" s="134"/>
      <c r="I232" s="134"/>
      <c r="J232" s="134"/>
    </row>
    <row r="233" spans="2:9" ht="55.5" customHeight="1">
      <c r="B233" s="135" t="s">
        <v>169</v>
      </c>
      <c r="C233" s="135"/>
      <c r="D233" s="135"/>
      <c r="E233" s="135"/>
      <c r="F233" s="135"/>
      <c r="G233" s="135"/>
      <c r="H233" s="135"/>
      <c r="I233" s="135"/>
    </row>
    <row r="234" spans="2:9" ht="18.75">
      <c r="B234" s="11"/>
      <c r="C234" s="12"/>
      <c r="D234" s="12"/>
      <c r="E234" s="12"/>
      <c r="F234" s="13"/>
      <c r="G234" s="13"/>
      <c r="H234" s="14"/>
      <c r="I234" s="15" t="s">
        <v>11</v>
      </c>
    </row>
    <row r="235" spans="2:11" ht="96.75" customHeight="1">
      <c r="B235" s="16" t="s">
        <v>136</v>
      </c>
      <c r="C235" s="16" t="s">
        <v>137</v>
      </c>
      <c r="D235" s="16" t="s">
        <v>138</v>
      </c>
      <c r="E235" s="132" t="s">
        <v>139</v>
      </c>
      <c r="F235" s="136" t="s">
        <v>12</v>
      </c>
      <c r="G235" s="138" t="s">
        <v>140</v>
      </c>
      <c r="H235" s="140" t="s">
        <v>141</v>
      </c>
      <c r="I235" s="140" t="s">
        <v>142</v>
      </c>
      <c r="J235" s="145" t="s">
        <v>143</v>
      </c>
      <c r="K235" s="146"/>
    </row>
    <row r="236" spans="2:11" ht="33" customHeight="1">
      <c r="B236" s="16"/>
      <c r="C236" s="16"/>
      <c r="D236" s="16"/>
      <c r="E236" s="133"/>
      <c r="F236" s="137"/>
      <c r="G236" s="139"/>
      <c r="H236" s="141"/>
      <c r="I236" s="141"/>
      <c r="J236" s="76" t="s">
        <v>141</v>
      </c>
      <c r="K236" s="75" t="s">
        <v>144</v>
      </c>
    </row>
    <row r="237" spans="2:11" ht="18.75">
      <c r="B237" s="30" t="s">
        <v>21</v>
      </c>
      <c r="C237" s="31"/>
      <c r="D237" s="32"/>
      <c r="E237" s="34" t="s">
        <v>149</v>
      </c>
      <c r="F237" s="117"/>
      <c r="G237" s="70"/>
      <c r="H237" s="45">
        <v>12397945</v>
      </c>
      <c r="I237" s="45">
        <v>10743167</v>
      </c>
      <c r="J237" s="45">
        <v>1654778</v>
      </c>
      <c r="K237" s="45">
        <v>1654778</v>
      </c>
    </row>
    <row r="238" spans="2:11" ht="18.75">
      <c r="B238" s="30" t="s">
        <v>22</v>
      </c>
      <c r="C238" s="31"/>
      <c r="D238" s="32"/>
      <c r="E238" s="34" t="s">
        <v>149</v>
      </c>
      <c r="F238" s="118"/>
      <c r="G238" s="22"/>
      <c r="H238" s="22">
        <v>12397945</v>
      </c>
      <c r="I238" s="22">
        <v>10743167</v>
      </c>
      <c r="J238" s="22">
        <v>1654778</v>
      </c>
      <c r="K238" s="22">
        <v>1654778</v>
      </c>
    </row>
    <row r="239" spans="2:11" ht="19.5" hidden="1" thickBot="1">
      <c r="B239" s="30" t="s">
        <v>36</v>
      </c>
      <c r="C239" s="30">
        <v>1162</v>
      </c>
      <c r="D239" s="33" t="s">
        <v>37</v>
      </c>
      <c r="E239" s="121" t="s">
        <v>38</v>
      </c>
      <c r="F239" s="119"/>
      <c r="G239" s="22"/>
      <c r="H239" s="22"/>
      <c r="I239" s="21"/>
      <c r="J239" s="74"/>
      <c r="K239" s="74"/>
    </row>
    <row r="240" spans="2:11" ht="18.75">
      <c r="B240" s="125" t="s">
        <v>171</v>
      </c>
      <c r="C240" s="30"/>
      <c r="D240" s="33"/>
      <c r="E240" s="124" t="s">
        <v>170</v>
      </c>
      <c r="F240" s="119"/>
      <c r="G240" s="22"/>
      <c r="H240" s="22"/>
      <c r="I240" s="21"/>
      <c r="J240" s="74"/>
      <c r="K240" s="74"/>
    </row>
    <row r="241" spans="2:11" ht="96.75" customHeight="1">
      <c r="B241" s="125" t="s">
        <v>200</v>
      </c>
      <c r="C241" s="30">
        <v>180</v>
      </c>
      <c r="D241" s="125" t="s">
        <v>172</v>
      </c>
      <c r="E241" s="126" t="s">
        <v>173</v>
      </c>
      <c r="F241" s="119" t="s">
        <v>174</v>
      </c>
      <c r="G241" s="149" t="s">
        <v>175</v>
      </c>
      <c r="H241" s="22">
        <v>5000</v>
      </c>
      <c r="I241" s="21">
        <v>5000</v>
      </c>
      <c r="J241" s="74"/>
      <c r="K241" s="74"/>
    </row>
    <row r="242" spans="2:11" ht="26.25" customHeight="1">
      <c r="B242" s="30">
        <v>213000</v>
      </c>
      <c r="C242" s="30">
        <v>3000</v>
      </c>
      <c r="D242" s="33"/>
      <c r="E242" s="122" t="s">
        <v>150</v>
      </c>
      <c r="F242" s="119"/>
      <c r="G242" s="115"/>
      <c r="H242" s="22">
        <v>1531590</v>
      </c>
      <c r="I242" s="21">
        <v>1531590</v>
      </c>
      <c r="J242" s="74"/>
      <c r="K242" s="74"/>
    </row>
    <row r="243" spans="2:11" ht="19.5" hidden="1" thickBot="1">
      <c r="B243" s="30" t="s">
        <v>85</v>
      </c>
      <c r="C243" s="30">
        <v>3210</v>
      </c>
      <c r="D243" s="35">
        <v>1050</v>
      </c>
      <c r="E243" s="34" t="s">
        <v>27</v>
      </c>
      <c r="F243" s="120"/>
      <c r="G243" s="68"/>
      <c r="H243" s="39"/>
      <c r="I243" s="21"/>
      <c r="J243" s="74"/>
      <c r="K243" s="74"/>
    </row>
    <row r="244" spans="2:11" ht="78.75" customHeight="1">
      <c r="B244" s="30">
        <v>213033</v>
      </c>
      <c r="C244" s="30">
        <v>3033</v>
      </c>
      <c r="D244" s="35">
        <v>1070</v>
      </c>
      <c r="E244" s="34" t="s">
        <v>151</v>
      </c>
      <c r="F244" s="116" t="s">
        <v>176</v>
      </c>
      <c r="G244" s="115" t="s">
        <v>177</v>
      </c>
      <c r="H244" s="22">
        <v>572400</v>
      </c>
      <c r="I244" s="21">
        <v>572400</v>
      </c>
      <c r="J244" s="74"/>
      <c r="K244" s="74"/>
    </row>
    <row r="245" spans="2:11" ht="131.25">
      <c r="B245" s="30">
        <v>213104</v>
      </c>
      <c r="C245" s="30">
        <v>3104</v>
      </c>
      <c r="D245" s="35">
        <v>1020</v>
      </c>
      <c r="E245" s="34" t="s">
        <v>153</v>
      </c>
      <c r="F245" s="120" t="s">
        <v>178</v>
      </c>
      <c r="G245" s="115" t="s">
        <v>179</v>
      </c>
      <c r="H245" s="22">
        <v>1116699</v>
      </c>
      <c r="I245" s="21">
        <v>1116699</v>
      </c>
      <c r="J245" s="74"/>
      <c r="K245" s="74"/>
    </row>
    <row r="246" spans="2:11" ht="131.25">
      <c r="B246" s="30">
        <v>213140</v>
      </c>
      <c r="C246" s="30">
        <v>3140</v>
      </c>
      <c r="D246" s="35">
        <v>1040</v>
      </c>
      <c r="E246" s="34" t="s">
        <v>154</v>
      </c>
      <c r="F246" s="120" t="s">
        <v>180</v>
      </c>
      <c r="G246" s="115" t="s">
        <v>181</v>
      </c>
      <c r="H246" s="22">
        <v>77837</v>
      </c>
      <c r="I246" s="21">
        <v>77837</v>
      </c>
      <c r="J246" s="74"/>
      <c r="K246" s="74"/>
    </row>
    <row r="247" spans="2:11" ht="19.5" thickBot="1">
      <c r="B247" s="30"/>
      <c r="C247" s="30"/>
      <c r="D247" s="35"/>
      <c r="E247" s="52"/>
      <c r="F247" s="25"/>
      <c r="G247" s="115"/>
      <c r="H247" s="39"/>
      <c r="I247" s="21"/>
      <c r="J247" s="74"/>
      <c r="K247" s="74"/>
    </row>
    <row r="248" spans="2:11" ht="117" customHeight="1" thickBot="1">
      <c r="B248" s="30" t="s">
        <v>39</v>
      </c>
      <c r="C248" s="30">
        <v>3242</v>
      </c>
      <c r="D248" s="33" t="s">
        <v>33</v>
      </c>
      <c r="E248" s="60" t="s">
        <v>40</v>
      </c>
      <c r="F248" s="59" t="s">
        <v>165</v>
      </c>
      <c r="G248" s="115" t="s">
        <v>182</v>
      </c>
      <c r="H248" s="34">
        <v>200000</v>
      </c>
      <c r="I248" s="21">
        <v>200000</v>
      </c>
      <c r="J248" s="74">
        <v>0</v>
      </c>
      <c r="K248" s="74">
        <v>0</v>
      </c>
    </row>
    <row r="249" spans="2:11" ht="38.25" hidden="1" thickBot="1">
      <c r="B249" s="30">
        <v>114060</v>
      </c>
      <c r="C249" s="30">
        <v>4060</v>
      </c>
      <c r="D249" s="63" t="s">
        <v>90</v>
      </c>
      <c r="E249" s="60" t="s">
        <v>91</v>
      </c>
      <c r="F249" s="28" t="s">
        <v>87</v>
      </c>
      <c r="G249" s="33"/>
      <c r="H249" s="34"/>
      <c r="I249" s="21"/>
      <c r="J249" s="74"/>
      <c r="K249" s="74"/>
    </row>
    <row r="250" spans="2:11" ht="132" thickBot="1">
      <c r="B250" s="30"/>
      <c r="C250" s="30"/>
      <c r="D250" s="63"/>
      <c r="E250" s="60"/>
      <c r="F250" s="65" t="s">
        <v>183</v>
      </c>
      <c r="G250" s="115" t="s">
        <v>182</v>
      </c>
      <c r="H250" s="34">
        <v>30000</v>
      </c>
      <c r="I250" s="21">
        <v>30000</v>
      </c>
      <c r="J250" s="74"/>
      <c r="K250" s="74"/>
    </row>
    <row r="251" spans="2:11" ht="38.25" hidden="1" thickBot="1">
      <c r="B251" s="30" t="s">
        <v>121</v>
      </c>
      <c r="C251" s="30">
        <v>4081</v>
      </c>
      <c r="D251" s="63" t="s">
        <v>16</v>
      </c>
      <c r="E251" s="60" t="s">
        <v>122</v>
      </c>
      <c r="F251" s="26"/>
      <c r="G251" s="68"/>
      <c r="H251" s="39"/>
      <c r="I251" s="21"/>
      <c r="J251" s="74"/>
      <c r="K251" s="74"/>
    </row>
    <row r="252" spans="2:11" ht="38.25" hidden="1" thickBot="1">
      <c r="B252" s="62" t="s">
        <v>45</v>
      </c>
      <c r="C252" s="62">
        <v>6013</v>
      </c>
      <c r="D252" s="63" t="s">
        <v>5</v>
      </c>
      <c r="E252" s="60" t="s">
        <v>46</v>
      </c>
      <c r="F252" s="28" t="s">
        <v>147</v>
      </c>
      <c r="G252" s="32" t="s">
        <v>146</v>
      </c>
      <c r="H252" s="22"/>
      <c r="I252" s="21"/>
      <c r="J252" s="74"/>
      <c r="K252" s="74"/>
    </row>
    <row r="253" spans="2:11" ht="19.5" thickBot="1">
      <c r="B253" s="62">
        <v>214000</v>
      </c>
      <c r="C253" s="62"/>
      <c r="D253" s="129"/>
      <c r="E253" s="60" t="s">
        <v>198</v>
      </c>
      <c r="F253" s="28"/>
      <c r="G253" s="32"/>
      <c r="H253" s="22"/>
      <c r="I253" s="21"/>
      <c r="J253" s="74"/>
      <c r="K253" s="74"/>
    </row>
    <row r="254" spans="2:11" ht="132" thickBot="1">
      <c r="B254" s="62">
        <v>214082</v>
      </c>
      <c r="C254" s="62">
        <v>4082</v>
      </c>
      <c r="D254" s="129" t="s">
        <v>16</v>
      </c>
      <c r="E254" s="130" t="s">
        <v>42</v>
      </c>
      <c r="F254" s="119" t="s">
        <v>174</v>
      </c>
      <c r="G254" s="115" t="s">
        <v>182</v>
      </c>
      <c r="H254" s="22">
        <v>107500</v>
      </c>
      <c r="I254" s="21">
        <v>107500</v>
      </c>
      <c r="J254" s="74"/>
      <c r="K254" s="74"/>
    </row>
    <row r="255" spans="2:11" ht="57" hidden="1" thickBot="1">
      <c r="B255" s="62" t="s">
        <v>47</v>
      </c>
      <c r="C255" s="62">
        <v>6020</v>
      </c>
      <c r="D255" s="63" t="s">
        <v>5</v>
      </c>
      <c r="E255" s="60" t="s">
        <v>48</v>
      </c>
      <c r="F255" s="64"/>
      <c r="G255" s="68"/>
      <c r="H255" s="22"/>
      <c r="I255" s="21"/>
      <c r="J255" s="74"/>
      <c r="K255" s="74"/>
    </row>
    <row r="256" spans="2:11" ht="19.5" thickBot="1">
      <c r="B256" s="62"/>
      <c r="C256" s="62"/>
      <c r="D256" s="63"/>
      <c r="E256" s="60"/>
      <c r="F256" s="64"/>
      <c r="G256" s="68"/>
      <c r="H256" s="22"/>
      <c r="I256" s="21"/>
      <c r="J256" s="74"/>
      <c r="K256" s="74"/>
    </row>
    <row r="257" spans="2:11" ht="19.5" thickBot="1">
      <c r="B257" s="62">
        <v>216000</v>
      </c>
      <c r="C257" s="62">
        <v>6000</v>
      </c>
      <c r="D257" s="63"/>
      <c r="E257" s="60" t="s">
        <v>155</v>
      </c>
      <c r="F257" s="64"/>
      <c r="G257" s="68"/>
      <c r="H257" s="22">
        <v>3835760</v>
      </c>
      <c r="I257" s="21">
        <v>3835760</v>
      </c>
      <c r="J257" s="74"/>
      <c r="K257" s="74"/>
    </row>
    <row r="258" spans="2:11" ht="132" thickBot="1">
      <c r="B258" s="30" t="s">
        <v>49</v>
      </c>
      <c r="C258" s="30">
        <v>6030</v>
      </c>
      <c r="D258" s="33" t="s">
        <v>5</v>
      </c>
      <c r="E258" s="60" t="s">
        <v>50</v>
      </c>
      <c r="F258" s="28" t="s">
        <v>184</v>
      </c>
      <c r="G258" s="115" t="s">
        <v>185</v>
      </c>
      <c r="H258" s="22">
        <v>691350</v>
      </c>
      <c r="I258" s="21">
        <v>291350</v>
      </c>
      <c r="J258" s="128">
        <v>400000</v>
      </c>
      <c r="K258" s="127">
        <v>400000</v>
      </c>
    </row>
    <row r="259" spans="2:11" ht="132" thickBot="1">
      <c r="B259" s="30" t="s">
        <v>49</v>
      </c>
      <c r="C259" s="30">
        <v>6030</v>
      </c>
      <c r="D259" s="33" t="s">
        <v>5</v>
      </c>
      <c r="E259" s="60" t="s">
        <v>50</v>
      </c>
      <c r="F259" s="28" t="s">
        <v>186</v>
      </c>
      <c r="G259" s="115" t="s">
        <v>187</v>
      </c>
      <c r="H259" s="22">
        <v>2799649</v>
      </c>
      <c r="I259" s="21">
        <v>2799649</v>
      </c>
      <c r="J259" s="74">
        <v>0</v>
      </c>
      <c r="K259" s="74">
        <v>0</v>
      </c>
    </row>
    <row r="260" spans="2:11" ht="132" thickBot="1">
      <c r="B260" s="30" t="s">
        <v>156</v>
      </c>
      <c r="C260" s="30">
        <v>7000</v>
      </c>
      <c r="D260" s="33"/>
      <c r="E260" s="60" t="s">
        <v>157</v>
      </c>
      <c r="F260" s="28" t="s">
        <v>188</v>
      </c>
      <c r="G260" s="115" t="s">
        <v>187</v>
      </c>
      <c r="H260" s="22">
        <v>463031</v>
      </c>
      <c r="I260" s="21">
        <v>463031</v>
      </c>
      <c r="J260" s="127"/>
      <c r="K260" s="74">
        <v>0</v>
      </c>
    </row>
    <row r="261" spans="2:11" ht="132" thickBot="1">
      <c r="B261" s="30">
        <v>217310</v>
      </c>
      <c r="C261" s="30">
        <v>7310</v>
      </c>
      <c r="D261" s="33"/>
      <c r="E261" s="60" t="s">
        <v>199</v>
      </c>
      <c r="F261" s="25" t="s">
        <v>193</v>
      </c>
      <c r="G261" s="115" t="s">
        <v>187</v>
      </c>
      <c r="H261" s="22">
        <v>535000</v>
      </c>
      <c r="I261" s="21"/>
      <c r="J261" s="127">
        <v>535000</v>
      </c>
      <c r="K261" s="74">
        <v>535000</v>
      </c>
    </row>
    <row r="262" spans="2:11" ht="138" customHeight="1" thickBot="1">
      <c r="B262" s="30">
        <v>2217350</v>
      </c>
      <c r="C262" s="30">
        <v>7350</v>
      </c>
      <c r="D262" s="123">
        <v>443</v>
      </c>
      <c r="E262" s="60" t="s">
        <v>189</v>
      </c>
      <c r="F262" s="65" t="s">
        <v>191</v>
      </c>
      <c r="G262" s="115" t="s">
        <v>190</v>
      </c>
      <c r="H262" s="22">
        <v>190383</v>
      </c>
      <c r="I262" s="21"/>
      <c r="J262" s="127">
        <v>190383</v>
      </c>
      <c r="K262" s="127">
        <v>190383</v>
      </c>
    </row>
    <row r="263" spans="2:11" ht="19.5" thickBot="1">
      <c r="B263" s="30">
        <v>217400</v>
      </c>
      <c r="C263" s="30">
        <v>7400</v>
      </c>
      <c r="D263" s="33"/>
      <c r="E263" s="60" t="s">
        <v>163</v>
      </c>
      <c r="F263" s="65"/>
      <c r="G263" s="115"/>
      <c r="H263" s="22"/>
      <c r="I263" s="21"/>
      <c r="J263" s="74"/>
      <c r="K263" s="74"/>
    </row>
    <row r="264" spans="2:11" ht="132" thickBot="1">
      <c r="B264" s="30">
        <v>217460</v>
      </c>
      <c r="C264" s="30">
        <v>7461</v>
      </c>
      <c r="D264" s="123">
        <v>456</v>
      </c>
      <c r="E264" s="60" t="s">
        <v>164</v>
      </c>
      <c r="F264" s="65" t="s">
        <v>192</v>
      </c>
      <c r="G264" s="115" t="s">
        <v>152</v>
      </c>
      <c r="H264" s="22">
        <v>822800</v>
      </c>
      <c r="I264" s="21">
        <v>822800</v>
      </c>
      <c r="J264" s="74"/>
      <c r="K264" s="74"/>
    </row>
    <row r="265" spans="2:11" ht="132" customHeight="1" thickBot="1">
      <c r="B265" s="30">
        <v>217600</v>
      </c>
      <c r="C265" s="30">
        <v>7600</v>
      </c>
      <c r="D265" s="33"/>
      <c r="E265" s="60" t="s">
        <v>158</v>
      </c>
      <c r="F265" s="25"/>
      <c r="G265" s="115"/>
      <c r="H265" s="22"/>
      <c r="I265" s="21">
        <v>0</v>
      </c>
      <c r="J265" s="74"/>
      <c r="K265" s="74"/>
    </row>
    <row r="266" spans="2:11" ht="132" thickBot="1">
      <c r="B266" s="57">
        <v>217670</v>
      </c>
      <c r="C266" s="58">
        <v>7670</v>
      </c>
      <c r="D266" s="56">
        <v>490</v>
      </c>
      <c r="E266" s="60" t="s">
        <v>100</v>
      </c>
      <c r="F266" s="25" t="s">
        <v>193</v>
      </c>
      <c r="G266" s="115" t="s">
        <v>194</v>
      </c>
      <c r="H266" s="22">
        <v>147000</v>
      </c>
      <c r="I266" s="21">
        <v>0</v>
      </c>
      <c r="J266" s="127">
        <v>147000</v>
      </c>
      <c r="K266" s="127">
        <v>147000</v>
      </c>
    </row>
    <row r="267" spans="2:11" ht="38.25" hidden="1" thickBot="1">
      <c r="B267" s="57" t="s">
        <v>99</v>
      </c>
      <c r="C267" s="58">
        <v>7670</v>
      </c>
      <c r="D267" s="66" t="s">
        <v>94</v>
      </c>
      <c r="E267" s="60" t="s">
        <v>100</v>
      </c>
      <c r="F267" s="64"/>
      <c r="G267" s="68"/>
      <c r="H267" s="22"/>
      <c r="I267" s="21"/>
      <c r="J267" s="74"/>
      <c r="K267" s="74"/>
    </row>
    <row r="268" spans="2:11" ht="132" hidden="1" thickBot="1">
      <c r="B268" s="57">
        <v>117691</v>
      </c>
      <c r="C268" s="58">
        <v>7691</v>
      </c>
      <c r="D268" s="66" t="s">
        <v>94</v>
      </c>
      <c r="E268" s="67" t="s">
        <v>95</v>
      </c>
      <c r="F268" s="28" t="s">
        <v>87</v>
      </c>
      <c r="G268" s="68"/>
      <c r="H268" s="22"/>
      <c r="I268" s="21"/>
      <c r="J268" s="74"/>
      <c r="K268" s="74"/>
    </row>
    <row r="269" spans="2:11" ht="19.5" thickBot="1">
      <c r="B269" s="57">
        <v>219000</v>
      </c>
      <c r="C269" s="58">
        <v>9000</v>
      </c>
      <c r="D269" s="56"/>
      <c r="E269" s="60" t="s">
        <v>159</v>
      </c>
      <c r="F269" s="27"/>
      <c r="G269" s="32"/>
      <c r="H269" s="22">
        <v>2537323</v>
      </c>
      <c r="I269" s="21">
        <v>2534928</v>
      </c>
      <c r="J269" s="128">
        <v>2395</v>
      </c>
      <c r="K269" s="128">
        <v>2395</v>
      </c>
    </row>
    <row r="270" spans="2:11" ht="38.25" hidden="1" thickBot="1">
      <c r="B270" s="30" t="s">
        <v>56</v>
      </c>
      <c r="C270" s="30">
        <v>8311</v>
      </c>
      <c r="D270" s="33" t="s">
        <v>34</v>
      </c>
      <c r="E270" s="60" t="s">
        <v>35</v>
      </c>
      <c r="F270" s="27"/>
      <c r="G270" s="68"/>
      <c r="H270" s="22"/>
      <c r="I270" s="21"/>
      <c r="J270" s="74"/>
      <c r="K270" s="74"/>
    </row>
    <row r="271" spans="2:11" ht="19.5" hidden="1" thickBot="1">
      <c r="B271" s="30" t="s">
        <v>60</v>
      </c>
      <c r="C271" s="30">
        <v>8410</v>
      </c>
      <c r="D271" s="33" t="s">
        <v>61</v>
      </c>
      <c r="E271" s="61" t="s">
        <v>62</v>
      </c>
      <c r="F271" s="23"/>
      <c r="G271" s="68"/>
      <c r="H271" s="22"/>
      <c r="I271" s="21"/>
      <c r="J271" s="74"/>
      <c r="K271" s="74"/>
    </row>
    <row r="272" spans="2:11" ht="94.5" hidden="1" thickBot="1">
      <c r="B272" s="30" t="s">
        <v>130</v>
      </c>
      <c r="C272" s="30">
        <v>9730</v>
      </c>
      <c r="D272" s="33" t="s">
        <v>8</v>
      </c>
      <c r="E272" s="61" t="s">
        <v>131</v>
      </c>
      <c r="F272" s="23" t="s">
        <v>132</v>
      </c>
      <c r="G272" s="68"/>
      <c r="H272" s="22"/>
      <c r="I272" s="21"/>
      <c r="J272" s="74"/>
      <c r="K272" s="74"/>
    </row>
    <row r="273" spans="2:11" ht="38.25" hidden="1" thickBot="1">
      <c r="B273" s="30" t="s">
        <v>97</v>
      </c>
      <c r="C273" s="30">
        <v>9770</v>
      </c>
      <c r="D273" s="33" t="s">
        <v>8</v>
      </c>
      <c r="E273" s="67" t="s">
        <v>96</v>
      </c>
      <c r="F273" s="29" t="s">
        <v>104</v>
      </c>
      <c r="G273" s="68"/>
      <c r="H273" s="22"/>
      <c r="I273" s="21"/>
      <c r="J273" s="74"/>
      <c r="K273" s="74"/>
    </row>
    <row r="274" spans="2:11" ht="75.75" hidden="1" thickBot="1">
      <c r="B274" s="30" t="s">
        <v>97</v>
      </c>
      <c r="C274" s="30">
        <v>9770</v>
      </c>
      <c r="D274" s="33" t="s">
        <v>8</v>
      </c>
      <c r="E274" s="67" t="s">
        <v>96</v>
      </c>
      <c r="F274" s="29" t="s">
        <v>111</v>
      </c>
      <c r="G274" s="68"/>
      <c r="H274" s="22"/>
      <c r="I274" s="21"/>
      <c r="J274" s="74"/>
      <c r="K274" s="74"/>
    </row>
    <row r="275" spans="2:11" ht="57" hidden="1" thickBot="1">
      <c r="B275" s="30" t="s">
        <v>97</v>
      </c>
      <c r="C275" s="30">
        <v>9770</v>
      </c>
      <c r="D275" s="33" t="s">
        <v>8</v>
      </c>
      <c r="E275" s="67" t="s">
        <v>96</v>
      </c>
      <c r="F275" s="29" t="s">
        <v>134</v>
      </c>
      <c r="G275" s="68"/>
      <c r="H275" s="22"/>
      <c r="I275" s="21"/>
      <c r="J275" s="74"/>
      <c r="K275" s="74"/>
    </row>
    <row r="276" spans="2:11" ht="19.5" hidden="1" thickBot="1">
      <c r="B276" s="30" t="s">
        <v>97</v>
      </c>
      <c r="C276" s="30">
        <v>9770</v>
      </c>
      <c r="D276" s="33" t="s">
        <v>8</v>
      </c>
      <c r="E276" s="67" t="s">
        <v>96</v>
      </c>
      <c r="F276" s="29" t="s">
        <v>133</v>
      </c>
      <c r="G276" s="68"/>
      <c r="H276" s="22"/>
      <c r="I276" s="21"/>
      <c r="J276" s="74"/>
      <c r="K276" s="74"/>
    </row>
    <row r="277" spans="2:11" ht="19.5" hidden="1" thickBot="1">
      <c r="B277" s="30" t="s">
        <v>97</v>
      </c>
      <c r="C277" s="30">
        <v>9770</v>
      </c>
      <c r="D277" s="33" t="s">
        <v>8</v>
      </c>
      <c r="E277" s="67" t="s">
        <v>96</v>
      </c>
      <c r="F277" s="29" t="s">
        <v>112</v>
      </c>
      <c r="G277" s="68"/>
      <c r="H277" s="22"/>
      <c r="I277" s="21"/>
      <c r="J277" s="74"/>
      <c r="K277" s="74"/>
    </row>
    <row r="278" spans="2:11" ht="38.25" hidden="1" thickBot="1">
      <c r="B278" s="30" t="s">
        <v>97</v>
      </c>
      <c r="C278" s="30">
        <v>9770</v>
      </c>
      <c r="D278" s="33" t="s">
        <v>8</v>
      </c>
      <c r="E278" s="67" t="s">
        <v>96</v>
      </c>
      <c r="F278" s="29" t="s">
        <v>135</v>
      </c>
      <c r="G278" s="68"/>
      <c r="H278" s="22"/>
      <c r="I278" s="21"/>
      <c r="J278" s="74"/>
      <c r="K278" s="74"/>
    </row>
    <row r="279" spans="2:11" ht="57" hidden="1" thickBot="1">
      <c r="B279" s="30">
        <v>119800</v>
      </c>
      <c r="C279" s="30">
        <v>9800</v>
      </c>
      <c r="D279" s="33" t="s">
        <v>8</v>
      </c>
      <c r="E279" s="67" t="s">
        <v>98</v>
      </c>
      <c r="F279" s="29" t="s">
        <v>105</v>
      </c>
      <c r="G279" s="68"/>
      <c r="H279" s="22"/>
      <c r="I279" s="21"/>
      <c r="J279" s="74"/>
      <c r="K279" s="74"/>
    </row>
    <row r="280" spans="2:11" ht="57" hidden="1" thickBot="1">
      <c r="B280" s="30">
        <v>119800</v>
      </c>
      <c r="C280" s="30">
        <v>9800</v>
      </c>
      <c r="D280" s="33" t="s">
        <v>8</v>
      </c>
      <c r="E280" s="67" t="s">
        <v>98</v>
      </c>
      <c r="F280" s="29" t="s">
        <v>106</v>
      </c>
      <c r="G280" s="68"/>
      <c r="H280" s="22"/>
      <c r="I280" s="21"/>
      <c r="J280" s="74"/>
      <c r="K280" s="74"/>
    </row>
    <row r="281" spans="2:11" ht="57" hidden="1" thickBot="1">
      <c r="B281" s="30">
        <v>119800</v>
      </c>
      <c r="C281" s="30">
        <v>9800</v>
      </c>
      <c r="D281" s="33" t="s">
        <v>8</v>
      </c>
      <c r="E281" s="67" t="s">
        <v>98</v>
      </c>
      <c r="F281" s="29" t="s">
        <v>107</v>
      </c>
      <c r="G281" s="68"/>
      <c r="H281" s="22"/>
      <c r="I281" s="21"/>
      <c r="J281" s="74"/>
      <c r="K281" s="74"/>
    </row>
    <row r="282" spans="2:11" ht="57" hidden="1" thickBot="1">
      <c r="B282" s="30">
        <v>119800</v>
      </c>
      <c r="C282" s="30">
        <v>9800</v>
      </c>
      <c r="D282" s="33" t="s">
        <v>8</v>
      </c>
      <c r="E282" s="67" t="s">
        <v>98</v>
      </c>
      <c r="F282" s="29" t="s">
        <v>129</v>
      </c>
      <c r="G282" s="68"/>
      <c r="H282" s="22"/>
      <c r="I282" s="21"/>
      <c r="J282" s="74"/>
      <c r="K282" s="74"/>
    </row>
    <row r="283" spans="2:11" ht="75.75" hidden="1" thickBot="1">
      <c r="B283" s="30">
        <v>119800</v>
      </c>
      <c r="C283" s="30">
        <v>9800</v>
      </c>
      <c r="D283" s="33" t="s">
        <v>8</v>
      </c>
      <c r="E283" s="67" t="s">
        <v>98</v>
      </c>
      <c r="F283" s="29" t="s">
        <v>108</v>
      </c>
      <c r="G283" s="68"/>
      <c r="H283" s="22"/>
      <c r="I283" s="21"/>
      <c r="J283" s="74"/>
      <c r="K283" s="74"/>
    </row>
    <row r="284" spans="2:11" ht="132" thickBot="1">
      <c r="B284" s="31">
        <v>219710</v>
      </c>
      <c r="C284" s="30">
        <v>9710</v>
      </c>
      <c r="D284" s="125" t="s">
        <v>8</v>
      </c>
      <c r="E284" s="67" t="s">
        <v>160</v>
      </c>
      <c r="F284" s="29" t="s">
        <v>195</v>
      </c>
      <c r="G284" s="115" t="s">
        <v>196</v>
      </c>
      <c r="H284" s="68">
        <v>2458925</v>
      </c>
      <c r="I284" s="21">
        <v>2456530</v>
      </c>
      <c r="J284" s="128">
        <v>2395</v>
      </c>
      <c r="K284" s="128">
        <v>2395</v>
      </c>
    </row>
    <row r="285" spans="2:11" ht="19.5" thickBot="1">
      <c r="B285" s="31">
        <v>219770</v>
      </c>
      <c r="C285" s="30">
        <v>9770</v>
      </c>
      <c r="D285" s="125" t="s">
        <v>8</v>
      </c>
      <c r="E285" s="67" t="s">
        <v>96</v>
      </c>
      <c r="F285" s="29"/>
      <c r="G285" s="115"/>
      <c r="H285" s="68"/>
      <c r="I285" s="21">
        <v>78398</v>
      </c>
      <c r="J285" s="128">
        <v>380000</v>
      </c>
      <c r="K285" s="128">
        <v>380000</v>
      </c>
    </row>
    <row r="286" spans="2:11" ht="132" thickBot="1">
      <c r="B286" s="31"/>
      <c r="C286" s="30"/>
      <c r="D286" s="33"/>
      <c r="E286" s="67"/>
      <c r="F286" s="29" t="s">
        <v>167</v>
      </c>
      <c r="G286" s="115" t="s">
        <v>197</v>
      </c>
      <c r="H286" s="68">
        <v>78398</v>
      </c>
      <c r="I286" s="21">
        <v>78398</v>
      </c>
      <c r="J286" s="74"/>
      <c r="K286" s="74"/>
    </row>
    <row r="287" spans="2:11" ht="132" thickBot="1">
      <c r="B287" s="30"/>
      <c r="C287" s="30"/>
      <c r="D287" s="33"/>
      <c r="E287" s="60"/>
      <c r="F287" s="25" t="s">
        <v>166</v>
      </c>
      <c r="G287" s="115" t="s">
        <v>179</v>
      </c>
      <c r="H287" s="22">
        <v>380000</v>
      </c>
      <c r="I287" s="21"/>
      <c r="J287" s="128">
        <v>380000</v>
      </c>
      <c r="K287" s="128">
        <v>380000</v>
      </c>
    </row>
    <row r="288" spans="2:11" ht="93.75" hidden="1">
      <c r="B288" s="30" t="s">
        <v>118</v>
      </c>
      <c r="C288" s="30">
        <v>1020</v>
      </c>
      <c r="D288" s="33" t="s">
        <v>2</v>
      </c>
      <c r="E288" s="34" t="s">
        <v>29</v>
      </c>
      <c r="F288" s="28" t="s">
        <v>147</v>
      </c>
      <c r="G288" s="32" t="s">
        <v>146</v>
      </c>
      <c r="H288" s="22"/>
      <c r="I288" s="21"/>
      <c r="J288" s="74"/>
      <c r="K288" s="74"/>
    </row>
    <row r="289" spans="2:11" ht="93.75" hidden="1">
      <c r="B289" s="30" t="s">
        <v>118</v>
      </c>
      <c r="C289" s="30">
        <v>1020</v>
      </c>
      <c r="D289" s="33" t="s">
        <v>2</v>
      </c>
      <c r="E289" s="34" t="s">
        <v>29</v>
      </c>
      <c r="F289" s="28" t="s">
        <v>148</v>
      </c>
      <c r="G289" s="22" t="s">
        <v>145</v>
      </c>
      <c r="H289" s="22"/>
      <c r="I289" s="21"/>
      <c r="J289" s="74"/>
      <c r="K289" s="74"/>
    </row>
    <row r="290" spans="2:11" ht="37.5" hidden="1">
      <c r="B290" s="30" t="s">
        <v>119</v>
      </c>
      <c r="C290" s="30">
        <v>1010</v>
      </c>
      <c r="D290" s="33" t="s">
        <v>2</v>
      </c>
      <c r="E290" s="34" t="s">
        <v>88</v>
      </c>
      <c r="F290" s="28" t="s">
        <v>147</v>
      </c>
      <c r="G290" s="32" t="s">
        <v>146</v>
      </c>
      <c r="H290" s="22"/>
      <c r="I290" s="21"/>
      <c r="J290" s="74"/>
      <c r="K290" s="74"/>
    </row>
    <row r="291" spans="2:11" ht="60" customHeight="1">
      <c r="B291" s="41"/>
      <c r="C291" s="41"/>
      <c r="D291" s="42"/>
      <c r="E291" s="43" t="s">
        <v>10</v>
      </c>
      <c r="F291" s="44"/>
      <c r="G291" s="45"/>
      <c r="H291" s="45">
        <v>12397945</v>
      </c>
      <c r="I291" s="45">
        <v>10743167</v>
      </c>
      <c r="J291" s="45">
        <v>1654778</v>
      </c>
      <c r="K291" s="45">
        <v>1654778</v>
      </c>
    </row>
    <row r="292" ht="18.75">
      <c r="F292" s="6"/>
    </row>
    <row r="293" spans="2:9" ht="12.75">
      <c r="B293" s="142"/>
      <c r="C293" s="142"/>
      <c r="D293" s="142"/>
      <c r="E293" s="142"/>
      <c r="F293" s="142"/>
      <c r="G293" s="142"/>
      <c r="H293" s="142"/>
      <c r="I293" s="142"/>
    </row>
    <row r="294" spans="2:9" ht="12.75">
      <c r="B294" s="131"/>
      <c r="C294" s="131"/>
      <c r="D294" s="131"/>
      <c r="E294" s="131"/>
      <c r="F294" s="131"/>
      <c r="G294" s="131"/>
      <c r="H294" s="131"/>
      <c r="I294" s="131"/>
    </row>
    <row r="295" spans="2:9" ht="12.75">
      <c r="B295" s="131"/>
      <c r="C295" s="131"/>
      <c r="D295" s="131"/>
      <c r="E295" s="131"/>
      <c r="F295" s="131"/>
      <c r="G295" s="131"/>
      <c r="H295" s="131"/>
      <c r="I295" s="131"/>
    </row>
    <row r="297" spans="2:9" ht="18.75">
      <c r="B297" s="8" t="s">
        <v>161</v>
      </c>
      <c r="C297" s="7"/>
      <c r="D297" s="7"/>
      <c r="E297" s="7"/>
      <c r="F297" s="9"/>
      <c r="G297" s="10" t="s">
        <v>162</v>
      </c>
      <c r="H297" s="7"/>
      <c r="I297" s="7"/>
    </row>
    <row r="298" spans="2:9" ht="15.75" customHeight="1">
      <c r="B298" s="5"/>
      <c r="C298" s="5"/>
      <c r="D298" s="5"/>
      <c r="E298" s="5"/>
      <c r="F298" s="5"/>
      <c r="G298" s="5"/>
      <c r="H298" s="5"/>
      <c r="I298" s="5"/>
    </row>
    <row r="299" spans="2:9" ht="12.75">
      <c r="B299" s="5"/>
      <c r="C299" s="5"/>
      <c r="D299" s="5"/>
      <c r="E299" s="5"/>
      <c r="F299" s="5"/>
      <c r="G299" s="5"/>
      <c r="H299" s="5"/>
      <c r="I299" s="5"/>
    </row>
    <row r="300" spans="2:10" ht="15">
      <c r="B300" s="5"/>
      <c r="C300" s="5"/>
      <c r="D300" s="5"/>
      <c r="E300" s="5"/>
      <c r="F300" s="5"/>
      <c r="G300" s="147"/>
      <c r="H300" s="147"/>
      <c r="I300" s="147"/>
      <c r="J300" s="147"/>
    </row>
    <row r="301" spans="2:9" ht="22.5">
      <c r="B301" s="135"/>
      <c r="C301" s="135"/>
      <c r="D301" s="135"/>
      <c r="E301" s="135"/>
      <c r="F301" s="135"/>
      <c r="G301" s="135"/>
      <c r="H301" s="135"/>
      <c r="I301" s="135"/>
    </row>
    <row r="302" spans="2:9" ht="18.75">
      <c r="B302" s="77"/>
      <c r="C302" s="13"/>
      <c r="D302" s="13"/>
      <c r="E302" s="13"/>
      <c r="F302" s="13"/>
      <c r="G302" s="13"/>
      <c r="H302" s="14"/>
      <c r="I302" s="78"/>
    </row>
    <row r="303" spans="2:9" ht="15.75">
      <c r="B303" s="79"/>
      <c r="C303" s="79"/>
      <c r="D303" s="79"/>
      <c r="E303" s="79"/>
      <c r="F303" s="80"/>
      <c r="G303" s="81"/>
      <c r="H303" s="80"/>
      <c r="I303" s="80"/>
    </row>
    <row r="304" spans="2:9" ht="18.75">
      <c r="B304" s="53"/>
      <c r="C304" s="82"/>
      <c r="D304" s="83"/>
      <c r="E304" s="52"/>
      <c r="F304" s="84"/>
      <c r="G304" s="85"/>
      <c r="H304" s="84"/>
      <c r="I304" s="84"/>
    </row>
    <row r="305" spans="2:9" ht="18.75">
      <c r="B305" s="53"/>
      <c r="C305" s="82"/>
      <c r="D305" s="83"/>
      <c r="E305" s="52"/>
      <c r="F305" s="86"/>
      <c r="G305" s="86"/>
      <c r="H305" s="86"/>
      <c r="I305" s="84"/>
    </row>
    <row r="306" spans="2:9" ht="18.75">
      <c r="B306" s="53"/>
      <c r="C306" s="53"/>
      <c r="D306" s="54"/>
      <c r="E306" s="71"/>
      <c r="F306" s="87"/>
      <c r="G306" s="86"/>
      <c r="H306" s="86"/>
      <c r="I306" s="84"/>
    </row>
    <row r="307" spans="2:9" ht="18.75">
      <c r="B307" s="53"/>
      <c r="C307" s="53"/>
      <c r="D307" s="54"/>
      <c r="E307" s="71"/>
      <c r="F307" s="87"/>
      <c r="G307" s="86"/>
      <c r="H307" s="86"/>
      <c r="I307" s="84"/>
    </row>
    <row r="308" spans="2:9" ht="18.75">
      <c r="B308" s="53"/>
      <c r="C308" s="53"/>
      <c r="D308" s="88"/>
      <c r="E308" s="52"/>
      <c r="F308" s="89"/>
      <c r="G308" s="90"/>
      <c r="H308" s="91"/>
      <c r="I308" s="84"/>
    </row>
    <row r="309" spans="2:9" ht="18.75">
      <c r="B309" s="53"/>
      <c r="C309" s="53"/>
      <c r="D309" s="54"/>
      <c r="E309" s="71"/>
      <c r="F309" s="92"/>
      <c r="G309" s="54"/>
      <c r="H309" s="52"/>
      <c r="I309" s="84"/>
    </row>
    <row r="310" spans="2:9" ht="18.75">
      <c r="B310" s="53"/>
      <c r="C310" s="53"/>
      <c r="D310" s="93"/>
      <c r="E310" s="71"/>
      <c r="F310" s="94"/>
      <c r="G310" s="54"/>
      <c r="H310" s="52"/>
      <c r="I310" s="84"/>
    </row>
    <row r="311" spans="2:9" ht="18.75">
      <c r="B311" s="53"/>
      <c r="C311" s="53"/>
      <c r="D311" s="93"/>
      <c r="E311" s="71"/>
      <c r="F311" s="94"/>
      <c r="G311" s="54"/>
      <c r="H311" s="52"/>
      <c r="I311" s="84"/>
    </row>
    <row r="312" spans="2:9" ht="18.75">
      <c r="B312" s="53"/>
      <c r="C312" s="53"/>
      <c r="D312" s="93"/>
      <c r="E312" s="71"/>
      <c r="F312" s="95"/>
      <c r="G312" s="90"/>
      <c r="H312" s="91"/>
      <c r="I312" s="84"/>
    </row>
    <row r="313" spans="2:9" ht="18.75">
      <c r="B313" s="96"/>
      <c r="C313" s="96"/>
      <c r="D313" s="93"/>
      <c r="E313" s="72"/>
      <c r="F313" s="97"/>
      <c r="G313" s="90"/>
      <c r="H313" s="86"/>
      <c r="I313" s="84"/>
    </row>
    <row r="314" spans="2:9" ht="18.75">
      <c r="B314" s="96"/>
      <c r="C314" s="96"/>
      <c r="D314" s="93"/>
      <c r="E314" s="71"/>
      <c r="F314" s="98"/>
      <c r="G314" s="90"/>
      <c r="H314" s="86"/>
      <c r="I314" s="84"/>
    </row>
    <row r="315" spans="2:9" ht="18.75">
      <c r="B315" s="96"/>
      <c r="C315" s="96"/>
      <c r="D315" s="93"/>
      <c r="E315" s="71"/>
      <c r="F315" s="94"/>
      <c r="G315" s="90"/>
      <c r="H315" s="86"/>
      <c r="I315" s="84"/>
    </row>
    <row r="316" spans="2:9" ht="18.75">
      <c r="B316" s="96"/>
      <c r="C316" s="96"/>
      <c r="D316" s="93"/>
      <c r="E316" s="71"/>
      <c r="F316" s="99"/>
      <c r="G316" s="90"/>
      <c r="H316" s="86"/>
      <c r="I316" s="84"/>
    </row>
    <row r="317" spans="2:9" ht="18.75">
      <c r="B317" s="53"/>
      <c r="C317" s="53"/>
      <c r="D317" s="54"/>
      <c r="E317" s="71"/>
      <c r="F317" s="94"/>
      <c r="G317" s="90"/>
      <c r="H317" s="86"/>
      <c r="I317" s="84"/>
    </row>
    <row r="318" spans="2:9" ht="18.75">
      <c r="B318" s="53"/>
      <c r="C318" s="53"/>
      <c r="D318" s="54"/>
      <c r="E318" s="71"/>
      <c r="F318" s="94"/>
      <c r="G318" s="90"/>
      <c r="H318" s="86"/>
      <c r="I318" s="84"/>
    </row>
    <row r="319" spans="2:9" ht="18.75">
      <c r="B319" s="53"/>
      <c r="C319" s="53"/>
      <c r="D319" s="54"/>
      <c r="E319" s="71"/>
      <c r="F319" s="97"/>
      <c r="G319" s="90"/>
      <c r="H319" s="86"/>
      <c r="I319" s="84"/>
    </row>
    <row r="320" spans="2:9" ht="18.75">
      <c r="B320" s="53"/>
      <c r="C320" s="53"/>
      <c r="D320" s="54"/>
      <c r="E320" s="71"/>
      <c r="F320" s="98"/>
      <c r="G320" s="90"/>
      <c r="H320" s="86"/>
      <c r="I320" s="84"/>
    </row>
    <row r="321" spans="2:9" ht="18.75">
      <c r="B321" s="53"/>
      <c r="C321" s="53"/>
      <c r="D321" s="54"/>
      <c r="E321" s="71"/>
      <c r="F321" s="94"/>
      <c r="G321" s="90"/>
      <c r="H321" s="86"/>
      <c r="I321" s="84"/>
    </row>
    <row r="322" spans="2:9" ht="18.75">
      <c r="B322" s="100"/>
      <c r="C322" s="101"/>
      <c r="D322" s="102"/>
      <c r="E322" s="71"/>
      <c r="F322" s="94"/>
      <c r="G322" s="90"/>
      <c r="H322" s="86"/>
      <c r="I322" s="84"/>
    </row>
    <row r="323" spans="2:9" ht="18.75">
      <c r="B323" s="100"/>
      <c r="C323" s="101"/>
      <c r="D323" s="103"/>
      <c r="E323" s="71"/>
      <c r="F323" s="99"/>
      <c r="G323" s="90"/>
      <c r="H323" s="86"/>
      <c r="I323" s="84"/>
    </row>
    <row r="324" spans="2:9" ht="18.75">
      <c r="B324" s="100"/>
      <c r="C324" s="101"/>
      <c r="D324" s="103"/>
      <c r="E324" s="73"/>
      <c r="F324" s="94"/>
      <c r="G324" s="90"/>
      <c r="H324" s="86"/>
      <c r="I324" s="84"/>
    </row>
    <row r="325" spans="2:9" ht="18.75">
      <c r="B325" s="100"/>
      <c r="C325" s="101"/>
      <c r="D325" s="102"/>
      <c r="E325" s="71"/>
      <c r="F325" s="97"/>
      <c r="G325" s="90"/>
      <c r="H325" s="86"/>
      <c r="I325" s="84"/>
    </row>
    <row r="326" spans="2:9" ht="18.75">
      <c r="B326" s="53"/>
      <c r="C326" s="53"/>
      <c r="D326" s="54"/>
      <c r="E326" s="52"/>
      <c r="F326" s="87"/>
      <c r="G326" s="90"/>
      <c r="H326" s="86"/>
      <c r="I326" s="84"/>
    </row>
    <row r="327" spans="2:9" ht="18.75">
      <c r="B327" s="53"/>
      <c r="C327" s="53"/>
      <c r="D327" s="54"/>
      <c r="E327" s="71"/>
      <c r="F327" s="97"/>
      <c r="G327" s="90"/>
      <c r="H327" s="86"/>
      <c r="I327" s="84"/>
    </row>
    <row r="328" spans="2:9" ht="18.75">
      <c r="B328" s="53"/>
      <c r="C328" s="53"/>
      <c r="D328" s="54"/>
      <c r="E328" s="72"/>
      <c r="F328" s="87"/>
      <c r="G328" s="90"/>
      <c r="H328" s="86"/>
      <c r="I328" s="84"/>
    </row>
    <row r="329" spans="2:9" ht="18.75">
      <c r="B329" s="53"/>
      <c r="C329" s="53"/>
      <c r="D329" s="54"/>
      <c r="E329" s="72"/>
      <c r="F329" s="87"/>
      <c r="G329" s="90"/>
      <c r="H329" s="86"/>
      <c r="I329" s="84"/>
    </row>
    <row r="330" spans="2:9" ht="18.75">
      <c r="B330" s="53"/>
      <c r="C330" s="53"/>
      <c r="D330" s="54"/>
      <c r="E330" s="73"/>
      <c r="F330" s="104"/>
      <c r="G330" s="90"/>
      <c r="H330" s="86"/>
      <c r="I330" s="84"/>
    </row>
    <row r="331" spans="2:9" ht="18.75">
      <c r="B331" s="53"/>
      <c r="C331" s="53"/>
      <c r="D331" s="54"/>
      <c r="E331" s="73"/>
      <c r="F331" s="104"/>
      <c r="G331" s="90"/>
      <c r="H331" s="86"/>
      <c r="I331" s="84"/>
    </row>
    <row r="332" spans="2:9" ht="18.75">
      <c r="B332" s="53"/>
      <c r="C332" s="53"/>
      <c r="D332" s="54"/>
      <c r="E332" s="73"/>
      <c r="F332" s="104"/>
      <c r="G332" s="90"/>
      <c r="H332" s="86"/>
      <c r="I332" s="84"/>
    </row>
    <row r="333" spans="2:9" ht="18.75">
      <c r="B333" s="53"/>
      <c r="C333" s="53"/>
      <c r="D333" s="54"/>
      <c r="E333" s="73"/>
      <c r="F333" s="104"/>
      <c r="G333" s="90"/>
      <c r="H333" s="86"/>
      <c r="I333" s="84"/>
    </row>
    <row r="334" spans="2:9" ht="18.75">
      <c r="B334" s="53"/>
      <c r="C334" s="53"/>
      <c r="D334" s="54"/>
      <c r="E334" s="73"/>
      <c r="F334" s="104"/>
      <c r="G334" s="90"/>
      <c r="H334" s="86"/>
      <c r="I334" s="84"/>
    </row>
    <row r="335" spans="2:9" ht="18.75">
      <c r="B335" s="53"/>
      <c r="C335" s="53"/>
      <c r="D335" s="54"/>
      <c r="E335" s="73"/>
      <c r="F335" s="104"/>
      <c r="G335" s="90"/>
      <c r="H335" s="86"/>
      <c r="I335" s="84"/>
    </row>
    <row r="336" spans="2:9" ht="18.75">
      <c r="B336" s="53"/>
      <c r="C336" s="53"/>
      <c r="D336" s="54"/>
      <c r="E336" s="73"/>
      <c r="F336" s="104"/>
      <c r="G336" s="90"/>
      <c r="H336" s="86"/>
      <c r="I336" s="84"/>
    </row>
    <row r="337" spans="2:9" ht="18.75">
      <c r="B337" s="53"/>
      <c r="C337" s="53"/>
      <c r="D337" s="54"/>
      <c r="E337" s="73"/>
      <c r="F337" s="104"/>
      <c r="G337" s="90"/>
      <c r="H337" s="86"/>
      <c r="I337" s="84"/>
    </row>
    <row r="338" spans="2:9" ht="18.75">
      <c r="B338" s="53"/>
      <c r="C338" s="53"/>
      <c r="D338" s="54"/>
      <c r="E338" s="73"/>
      <c r="F338" s="104"/>
      <c r="G338" s="90"/>
      <c r="H338" s="86"/>
      <c r="I338" s="84"/>
    </row>
    <row r="339" spans="2:9" ht="18.75">
      <c r="B339" s="53"/>
      <c r="C339" s="53"/>
      <c r="D339" s="54"/>
      <c r="E339" s="73"/>
      <c r="F339" s="104"/>
      <c r="G339" s="90"/>
      <c r="H339" s="86"/>
      <c r="I339" s="84"/>
    </row>
    <row r="340" spans="2:9" ht="18.75">
      <c r="B340" s="53"/>
      <c r="C340" s="53"/>
      <c r="D340" s="54"/>
      <c r="E340" s="73"/>
      <c r="F340" s="104"/>
      <c r="G340" s="90"/>
      <c r="H340" s="86"/>
      <c r="I340" s="84"/>
    </row>
    <row r="341" spans="2:9" ht="18.75">
      <c r="B341" s="82"/>
      <c r="C341" s="53"/>
      <c r="D341" s="54"/>
      <c r="E341" s="73"/>
      <c r="F341" s="104"/>
      <c r="G341" s="90"/>
      <c r="H341" s="90"/>
      <c r="I341" s="84"/>
    </row>
    <row r="342" spans="2:9" ht="18.75">
      <c r="B342" s="82"/>
      <c r="C342" s="53"/>
      <c r="D342" s="54"/>
      <c r="E342" s="73"/>
      <c r="F342" s="104"/>
      <c r="G342" s="90"/>
      <c r="H342" s="90"/>
      <c r="I342" s="84"/>
    </row>
    <row r="343" spans="2:9" ht="18.75">
      <c r="B343" s="53"/>
      <c r="C343" s="53"/>
      <c r="D343" s="54"/>
      <c r="E343" s="71"/>
      <c r="F343" s="87"/>
      <c r="G343" s="90"/>
      <c r="H343" s="86"/>
      <c r="I343" s="84"/>
    </row>
    <row r="344" spans="2:9" ht="18.75">
      <c r="B344" s="53"/>
      <c r="C344" s="53"/>
      <c r="D344" s="54"/>
      <c r="E344" s="52"/>
      <c r="F344" s="94"/>
      <c r="G344" s="90"/>
      <c r="H344" s="86"/>
      <c r="I344" s="84"/>
    </row>
    <row r="345" spans="2:9" ht="18.75">
      <c r="B345" s="53"/>
      <c r="C345" s="53"/>
      <c r="D345" s="54"/>
      <c r="E345" s="52"/>
      <c r="F345" s="94"/>
      <c r="G345" s="90"/>
      <c r="H345" s="86"/>
      <c r="I345" s="84"/>
    </row>
    <row r="346" spans="2:9" ht="18.75">
      <c r="B346" s="53"/>
      <c r="C346" s="53"/>
      <c r="D346" s="54"/>
      <c r="E346" s="52"/>
      <c r="F346" s="94"/>
      <c r="G346" s="105"/>
      <c r="H346" s="86"/>
      <c r="I346" s="84"/>
    </row>
    <row r="347" spans="2:9" ht="18.75">
      <c r="B347" s="106"/>
      <c r="C347" s="106"/>
      <c r="D347" s="107"/>
      <c r="E347" s="108"/>
      <c r="F347" s="109"/>
      <c r="G347" s="110"/>
      <c r="H347" s="110"/>
      <c r="I347" s="110"/>
    </row>
    <row r="348" spans="2:9" ht="18.75">
      <c r="B348" s="5"/>
      <c r="C348" s="5"/>
      <c r="D348" s="5"/>
      <c r="E348" s="5"/>
      <c r="F348" s="111"/>
      <c r="G348" s="5"/>
      <c r="H348" s="5"/>
      <c r="I348" s="5"/>
    </row>
    <row r="349" spans="2:9" ht="12.75">
      <c r="B349" s="148"/>
      <c r="C349" s="148"/>
      <c r="D349" s="148"/>
      <c r="E349" s="148"/>
      <c r="F349" s="148"/>
      <c r="G349" s="148"/>
      <c r="H349" s="148"/>
      <c r="I349" s="148"/>
    </row>
    <row r="350" spans="2:9" ht="12.75">
      <c r="B350" s="131"/>
      <c r="C350" s="131"/>
      <c r="D350" s="131"/>
      <c r="E350" s="131"/>
      <c r="F350" s="131"/>
      <c r="G350" s="131"/>
      <c r="H350" s="131"/>
      <c r="I350" s="131"/>
    </row>
    <row r="351" spans="2:9" ht="12.75">
      <c r="B351" s="131"/>
      <c r="C351" s="131"/>
      <c r="D351" s="131"/>
      <c r="E351" s="131"/>
      <c r="F351" s="131"/>
      <c r="G351" s="131"/>
      <c r="H351" s="131"/>
      <c r="I351" s="131"/>
    </row>
    <row r="352" spans="2:9" ht="12.75">
      <c r="B352" s="5"/>
      <c r="C352" s="5"/>
      <c r="D352" s="5"/>
      <c r="E352" s="5"/>
      <c r="F352" s="5"/>
      <c r="G352" s="5"/>
      <c r="H352" s="5"/>
      <c r="I352" s="5"/>
    </row>
    <row r="353" spans="2:9" ht="18.75">
      <c r="B353" s="112"/>
      <c r="C353" s="113"/>
      <c r="D353" s="113"/>
      <c r="E353" s="113"/>
      <c r="F353" s="55"/>
      <c r="G353" s="114"/>
      <c r="H353" s="113"/>
      <c r="I353" s="113"/>
    </row>
    <row r="354" spans="2:9" ht="12.75">
      <c r="B354" s="5"/>
      <c r="C354" s="5"/>
      <c r="D354" s="5"/>
      <c r="E354" s="5"/>
      <c r="F354" s="5"/>
      <c r="G354" s="5"/>
      <c r="H354" s="5"/>
      <c r="I354" s="5"/>
    </row>
    <row r="355" spans="2:9" ht="12.75">
      <c r="B355" s="5"/>
      <c r="C355" s="5"/>
      <c r="D355" s="5"/>
      <c r="E355" s="5"/>
      <c r="F355" s="5"/>
      <c r="G355" s="5"/>
      <c r="H355" s="5"/>
      <c r="I355" s="5"/>
    </row>
  </sheetData>
  <sheetProtection/>
  <mergeCells count="42">
    <mergeCell ref="J235:K235"/>
    <mergeCell ref="G300:J300"/>
    <mergeCell ref="B301:I301"/>
    <mergeCell ref="B349:I349"/>
    <mergeCell ref="B350:I350"/>
    <mergeCell ref="B351:I351"/>
    <mergeCell ref="B295:I295"/>
    <mergeCell ref="B293:I293"/>
    <mergeCell ref="B294:I294"/>
    <mergeCell ref="I235:I236"/>
    <mergeCell ref="B1:I1"/>
    <mergeCell ref="G2:I2"/>
    <mergeCell ref="B3:I3"/>
    <mergeCell ref="B31:I31"/>
    <mergeCell ref="B32:I32"/>
    <mergeCell ref="G177:J177"/>
    <mergeCell ref="B33:I33"/>
    <mergeCell ref="G37:J37"/>
    <mergeCell ref="B75:I75"/>
    <mergeCell ref="B76:I76"/>
    <mergeCell ref="B38:I38"/>
    <mergeCell ref="G81:J81"/>
    <mergeCell ref="B82:I82"/>
    <mergeCell ref="B123:I123"/>
    <mergeCell ref="B124:I124"/>
    <mergeCell ref="B125:I125"/>
    <mergeCell ref="G128:J128"/>
    <mergeCell ref="B129:I129"/>
    <mergeCell ref="B171:I171"/>
    <mergeCell ref="B172:I172"/>
    <mergeCell ref="B178:I178"/>
    <mergeCell ref="B225:I225"/>
    <mergeCell ref="B226:I226"/>
    <mergeCell ref="B227:I227"/>
    <mergeCell ref="E235:E236"/>
    <mergeCell ref="B173:I173"/>
    <mergeCell ref="B77:I77"/>
    <mergeCell ref="G232:J232"/>
    <mergeCell ref="B233:I233"/>
    <mergeCell ref="F235:F236"/>
    <mergeCell ref="G235:G236"/>
    <mergeCell ref="H235:H236"/>
  </mergeCells>
  <printOptions/>
  <pageMargins left="0" right="0" top="0" bottom="0" header="0" footer="0"/>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XTreme.ws</dc:creator>
  <cp:keywords/>
  <dc:description/>
  <cp:lastModifiedBy>admin</cp:lastModifiedBy>
  <cp:lastPrinted>2019-12-26T14:45:27Z</cp:lastPrinted>
  <dcterms:created xsi:type="dcterms:W3CDTF">2016-04-20T11:20:28Z</dcterms:created>
  <dcterms:modified xsi:type="dcterms:W3CDTF">2019-12-26T14:46:10Z</dcterms:modified>
  <cp:category/>
  <cp:version/>
  <cp:contentType/>
  <cp:contentStatus/>
</cp:coreProperties>
</file>